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'CBS'!$A$1:$H$61</definedName>
    <definedName name="_xlnm.Print_Area" localSheetId="4">'CCF'!$A$1:$G$65</definedName>
    <definedName name="_xlnm.Print_Area" localSheetId="1">'CIS'!$A$1:$L$58</definedName>
    <definedName name="_xlnm.Print_Area" localSheetId="3">'Equity'!$A$1:$K$46</definedName>
    <definedName name="_xlnm.Print_Area" localSheetId="5">'Notes'!$A$1:$M$329</definedName>
    <definedName name="_xlnm.Print_Titles" localSheetId="5">'Notes'!$1:$5</definedName>
    <definedName name="Z_EC2F5745_AD53_4030_BB37_77EBAACA5B76_.wvu.PrintArea" localSheetId="2" hidden="1">'CBS'!$A$1:$H$61</definedName>
    <definedName name="Z_EC2F5745_AD53_4030_BB37_77EBAACA5B76_.wvu.PrintArea" localSheetId="4" hidden="1">'CCF'!$A$1:$G$67</definedName>
    <definedName name="Z_EC2F5745_AD53_4030_BB37_77EBAACA5B76_.wvu.PrintArea" localSheetId="1" hidden="1">'CIS'!$A$1:$L$62</definedName>
    <definedName name="Z_EC2F5745_AD53_4030_BB37_77EBAACA5B76_.wvu.PrintArea" localSheetId="3" hidden="1">'Equity'!$A$1:$K$69</definedName>
    <definedName name="Z_EC2F5745_AD53_4030_BB37_77EBAACA5B76_.wvu.PrintArea" localSheetId="5" hidden="1">'Notes'!$A$1:$M$369</definedName>
    <definedName name="Z_EC2F5745_AD53_4030_BB37_77EBAACA5B76_.wvu.PrintTitles" localSheetId="5" hidden="1">'Notes'!$1:$5</definedName>
  </definedNames>
  <calcPr fullCalcOnLoad="1"/>
</workbook>
</file>

<file path=xl/sharedStrings.xml><?xml version="1.0" encoding="utf-8"?>
<sst xmlns="http://schemas.openxmlformats.org/spreadsheetml/2006/main" count="444" uniqueCount="309">
  <si>
    <t>Inventories</t>
  </si>
  <si>
    <t>Company No. : 647125-P</t>
  </si>
  <si>
    <t>MMS Ventures Berhad</t>
  </si>
  <si>
    <t>(Incorporated in Malaysia)</t>
  </si>
  <si>
    <t>(The  figures  have  not  been  audited)</t>
  </si>
  <si>
    <t>RM</t>
  </si>
  <si>
    <t>Cost of sales</t>
  </si>
  <si>
    <t>Other operating income</t>
  </si>
  <si>
    <t>Revenue</t>
  </si>
  <si>
    <t>Cash flows from operating activities</t>
  </si>
  <si>
    <t>Adjustments for:-</t>
  </si>
  <si>
    <t>Depreciation of property, plant and equipment</t>
  </si>
  <si>
    <t>Fixed deposits interest</t>
  </si>
  <si>
    <t>Adjustments for working capital changes :-</t>
  </si>
  <si>
    <t>Fixed deposits interest received</t>
  </si>
  <si>
    <t>Cash flows from investing activities</t>
  </si>
  <si>
    <t>Purchase of property, plant and equipment</t>
  </si>
  <si>
    <t>Share</t>
  </si>
  <si>
    <t>Capital</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</si>
  <si>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</si>
  <si>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</si>
  <si>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</si>
  <si>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</si>
  <si>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</si>
  <si>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</si>
  <si>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</si>
  <si>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</si>
  <si>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</si>
  <si>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</si>
  <si>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</si>
  <si>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</si>
  <si>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</si>
  <si>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</si>
  <si>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</si>
  <si>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</si>
  <si>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</si>
  <si>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</si>
  <si>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</si>
  <si>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</si>
  <si>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</si>
  <si>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</si>
  <si>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</si>
  <si>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</si>
  <si>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</si>
  <si>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</si>
  <si>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</si>
  <si>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</si>
  <si>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</si>
  <si>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</si>
  <si>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</si>
  <si>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</si>
  <si>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</si>
  <si>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</si>
  <si>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</si>
  <si>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</si>
  <si>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Note</t>
  </si>
  <si>
    <t xml:space="preserve"> </t>
  </si>
  <si>
    <t>MMS  VENTURES  BERHAD</t>
  </si>
  <si>
    <t>(Incorporated  in  Malaysia)</t>
  </si>
  <si>
    <t>a)</t>
  </si>
  <si>
    <t>b)</t>
  </si>
  <si>
    <t>The  Group does not have any convertible securities and accordingly diluted EPS is not applicable.</t>
  </si>
  <si>
    <t>CONDENSED  CONSOLIDATED  STATEMENT  OF  CHANGES  IN  EQUITY</t>
  </si>
  <si>
    <t>Cash and cash equivalents at the beginning of the year</t>
  </si>
  <si>
    <t>Cash and cash equivalents at the end of the year</t>
  </si>
  <si>
    <t xml:space="preserve">Share </t>
  </si>
  <si>
    <t>Premium</t>
  </si>
  <si>
    <t>B12</t>
  </si>
  <si>
    <t>Individual quarter</t>
  </si>
  <si>
    <t>Weighted average number of ordinary shares in issue</t>
  </si>
  <si>
    <t>B13</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</si>
  <si>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</si>
  <si>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</si>
  <si>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</si>
  <si>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</si>
  <si>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</si>
  <si>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</si>
  <si>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</si>
  <si>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</si>
  <si>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</si>
  <si>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</si>
  <si>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</si>
  <si>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</si>
  <si>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</si>
  <si>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</si>
  <si>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</si>
  <si>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Total non-current assets</t>
  </si>
  <si>
    <t>Total current assets</t>
  </si>
  <si>
    <t xml:space="preserve">  Inventories</t>
  </si>
  <si>
    <t xml:space="preserve">  Fixed deposits with licensed banks</t>
  </si>
  <si>
    <t xml:space="preserve">  Cash and bank balances</t>
  </si>
  <si>
    <t>Total assets</t>
  </si>
  <si>
    <t>Total equity</t>
  </si>
  <si>
    <t xml:space="preserve">  Property, plant and equipment</t>
  </si>
  <si>
    <t>Individual Quarter</t>
  </si>
  <si>
    <t>Cumulative Quarter</t>
  </si>
  <si>
    <t>Administrative expenses</t>
  </si>
  <si>
    <t>Interest expense</t>
  </si>
  <si>
    <t>Tax expense</t>
  </si>
  <si>
    <t>Attributable to:</t>
  </si>
  <si>
    <t>Shareholders of the Company</t>
  </si>
  <si>
    <t>Earnings per share</t>
  </si>
  <si>
    <t>Diluted earnings per share (sen)</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</si>
  <si>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</si>
  <si>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</si>
  <si>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</si>
  <si>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</si>
  <si>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</si>
  <si>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</si>
  <si>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</si>
  <si>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</si>
  <si>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</si>
  <si>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</si>
  <si>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</si>
  <si>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</si>
  <si>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</si>
  <si>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</si>
  <si>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</si>
  <si>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</si>
  <si>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B14</t>
  </si>
  <si>
    <t>Authorisation for issue</t>
  </si>
  <si>
    <t>NA</t>
  </si>
  <si>
    <t xml:space="preserve">  Tax refundable</t>
  </si>
  <si>
    <t>Cash flows from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</si>
  <si>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</si>
  <si>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</si>
  <si>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</si>
  <si>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</si>
  <si>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</si>
  <si>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</si>
  <si>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</si>
  <si>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</si>
  <si>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</si>
  <si>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</si>
  <si>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</si>
  <si>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</si>
  <si>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</si>
  <si>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</si>
  <si>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</si>
  <si>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</si>
  <si>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</si>
  <si>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</si>
  <si>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B15</t>
  </si>
  <si>
    <t>Reconciliation of effective tax expense :</t>
  </si>
  <si>
    <t>Distributable</t>
  </si>
  <si>
    <t>Quarterly Report on Consolidated Results</t>
  </si>
  <si>
    <r>
      <t xml:space="preserve">Net assets per share (RM)  </t>
    </r>
    <r>
      <rPr>
        <b/>
        <vertAlign val="superscript"/>
        <sz val="10"/>
        <rFont val="Times New Roman"/>
        <family val="1"/>
      </rPr>
      <t>@</t>
    </r>
  </si>
  <si>
    <t>@  based on the number of ordinary shares of 163,000,000 shares</t>
  </si>
  <si>
    <t>Non-distributable</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</si>
  <si>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</si>
  <si>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</si>
  <si>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</si>
  <si>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</si>
  <si>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</si>
  <si>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</si>
  <si>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</si>
  <si>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</si>
  <si>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</si>
  <si>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</si>
  <si>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</si>
  <si>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</si>
  <si>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</si>
  <si>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</si>
  <si>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</si>
  <si>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</si>
  <si>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</si>
  <si>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</si>
  <si>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</si>
  <si>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</si>
  <si>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</si>
  <si>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</si>
  <si>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</si>
  <si>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Europe</t>
  </si>
  <si>
    <t>Breakdown of tax charge and explanation of variance between the effective and statutory tax rate for the current quarter and the financial period-to-date</t>
  </si>
  <si>
    <t>Other operating expenses</t>
  </si>
  <si>
    <t>Losses not available for set-off</t>
  </si>
  <si>
    <t>Under/(Over) provision in prior year</t>
  </si>
  <si>
    <t xml:space="preserve">Taxation at Malaysian statutory tax rate of     </t>
  </si>
  <si>
    <t xml:space="preserve">Unrecognised deferred tax assets </t>
  </si>
  <si>
    <t>PART B - ACE Listing Requirements (Additional information pursuant to Chapter 9, Appendix 9B of the ACE Market Listing Requirements)</t>
  </si>
  <si>
    <t>Not applicable as the Group did not announce or disclose in any public document any revenue or profit estimate, forecast, projection or internal targets.</t>
  </si>
  <si>
    <t xml:space="preserve">There is no corporate proposal announced but not completed as at the date of this report. </t>
  </si>
  <si>
    <t xml:space="preserve"> -   </t>
  </si>
  <si>
    <t>There were no off balance sheet financial instruments as at the date of this report.</t>
  </si>
  <si>
    <t xml:space="preserve">The Group's interim operations are not affected by seasonal or cyclical factors during the current quarter under review. </t>
  </si>
  <si>
    <t>There are no material litigations pending as at the date of this report.</t>
  </si>
  <si>
    <t xml:space="preserve">Rental income received </t>
  </si>
  <si>
    <t>At 1 January 2010</t>
  </si>
  <si>
    <t>Net profit for the period</t>
  </si>
  <si>
    <t xml:space="preserve">Loss on disposal of plant and equipment </t>
  </si>
  <si>
    <t xml:space="preserve">Proceeds from disposal of plant and equipment </t>
  </si>
  <si>
    <t>Non-deductible expenses</t>
  </si>
  <si>
    <t>Gross profit</t>
  </si>
  <si>
    <t>Profit/(Loss) before taxation</t>
  </si>
  <si>
    <t>Retained Profits/</t>
  </si>
  <si>
    <r>
      <t>The interim financial report is unaudited and has been prepared in accordance with FRS 134</t>
    </r>
    <r>
      <rPr>
        <sz val="11"/>
        <rFont val="Times New Roman"/>
        <family val="1"/>
      </rPr>
      <t>, Interim Financial Reporting, and Paragraph 9.22 of the Listing Requirements of Bursa Malaysia Securities Berhad for the ACE Market.</t>
    </r>
  </si>
  <si>
    <t>The adoption of the above did not have any significant effects on the interim financial statements upon their initial application.</t>
  </si>
  <si>
    <t xml:space="preserve">25% </t>
  </si>
  <si>
    <t>Net profit/(loss) for the period</t>
  </si>
  <si>
    <t>31.12.10</t>
  </si>
  <si>
    <t xml:space="preserve">CONDENSED  CONSOLIDATED  STATEMENT OF COMPREHENSIVE INCOME  </t>
  </si>
  <si>
    <t>At 1 January 2011</t>
  </si>
  <si>
    <t xml:space="preserve">The condensed consolidated statement of changes in equity should be read in conjunction with the audited financial statements for the year ended 31 December 2010 and the accompanying explanatory notes attached to this interim financial statements. </t>
  </si>
  <si>
    <t xml:space="preserve">The condensed consolidated statement of comprehensive income should be read in conjunction with the audited financial statements for the year ended 31 December 2010 and the accompanying explanatory notes attached to this interim financial statements. </t>
  </si>
  <si>
    <t xml:space="preserve">The condensed consolidated statement of financial position should be read in conjunction with the audited financial statements for the year ended 31 December 2010 and the accompanying explanatory notes attached to this interim financial statements. </t>
  </si>
  <si>
    <t>CONDENSED CONSOLIDATED  STATEMENT OF CASH FLOWS</t>
  </si>
  <si>
    <t xml:space="preserve">The condensed consolidated statement of cash flows should be read in conjunction with the audited financial statements for the year ended 31 December 2010 and the accompanying explanatory notes attached to this interim financial statements. </t>
  </si>
  <si>
    <t xml:space="preserve">The interim financial report should be read in conjunction with the audited financial statements for the year ended 31 December 2010.  </t>
  </si>
  <si>
    <t>The accounting policies and methods of computation adopted by the Company and its subsidiaries ("Group") in this interim financial statements are consistent with those adopted for the annual audited financial statements for the year ended 31 December 2010 except for the following new and revised Malaysian Financial Reporting Standards (FRSs), amendments and other interpretations:</t>
  </si>
  <si>
    <t xml:space="preserve">Amendments to FRS 7     Financial Instruments: Disclosures and FRS 1 First time Adoption of Financial Reporting Standards </t>
  </si>
  <si>
    <t>FRS 127 (revised)            Consolidated and Separate Financial Statements (revised)</t>
  </si>
  <si>
    <t>FRS 3 (revised)                Business Combinations</t>
  </si>
  <si>
    <t>The following amendments are part of the MASB's improvement projects:</t>
  </si>
  <si>
    <t>FRS 138                         Intangible Assets</t>
  </si>
  <si>
    <t>FRS 3                             Business Combinations</t>
  </si>
  <si>
    <t>FRS 7                             Financial Instruments: Disclosures</t>
  </si>
  <si>
    <t xml:space="preserve">FRS 101                         Presentation of Financial Statements </t>
  </si>
  <si>
    <t>FRS 121                         The Effects of Changes in Foreign Exchange Rates</t>
  </si>
  <si>
    <t>FRS 132                         Financial Instruments: Presentation</t>
  </si>
  <si>
    <t xml:space="preserve">FRS 134                         Financial Reporting: Recognition and Measurement </t>
  </si>
  <si>
    <t>FRS 139                         Financial Instruments: Recognition and Measurement</t>
  </si>
  <si>
    <t>Amendments to FRS 132  Financial Instruments: Presentation on Classification of Right Issues</t>
  </si>
  <si>
    <t>The auditors’ report  on the financial statements for the financial year ended 31 December 2010 was not qualified.</t>
  </si>
  <si>
    <t xml:space="preserve">As the Group's revenue was primarily attributed to the manufacture of automated systems and machinery segment with only insignificant amount contributed by the software development segment, segmental information based on operating segments was not prepared. </t>
  </si>
  <si>
    <t>- Accutek Engineering (Pg) Sdn Bhd</t>
  </si>
  <si>
    <t>B16</t>
  </si>
  <si>
    <t>Total accumulated losses of the Company and its subsidiaries</t>
  </si>
  <si>
    <t>Less: Consolidated adjustments</t>
  </si>
  <si>
    <t xml:space="preserve">Total Group accumulated losses as per consolidated financial statements </t>
  </si>
  <si>
    <t xml:space="preserve">  Accumulated losses</t>
  </si>
  <si>
    <t>The Group will however continue to actively pursue business opportunities while concentrating on its Research and Development activities so as to enhance its existing products and develop new strategic products.</t>
  </si>
  <si>
    <t>Plant and equipment written off</t>
  </si>
  <si>
    <t>Profit before taxation</t>
  </si>
  <si>
    <t>Operating profit before working capital changes</t>
  </si>
  <si>
    <t>Tax exempt income</t>
  </si>
  <si>
    <t>Australia</t>
  </si>
  <si>
    <t>Basic earnings per share (sen)</t>
  </si>
  <si>
    <t xml:space="preserve">(Accumulated Losses) </t>
  </si>
  <si>
    <t>Segment reporting  (Cont'd)</t>
  </si>
  <si>
    <t>Profit before tax</t>
  </si>
  <si>
    <t>Basic earnings per share / EPS (sen)</t>
  </si>
  <si>
    <t xml:space="preserve">3 months ended </t>
  </si>
  <si>
    <t>- Realised losses</t>
  </si>
  <si>
    <t>- Unrealised (gain) / loss</t>
  </si>
  <si>
    <t>30.9.11</t>
  </si>
  <si>
    <t>Profit/(Loss) from operations</t>
  </si>
  <si>
    <t xml:space="preserve">Profit/(Loss) for the period </t>
  </si>
  <si>
    <t xml:space="preserve">Net profit/(loss) for the period </t>
  </si>
  <si>
    <t>Net decrease in cash and cash equivalents</t>
  </si>
  <si>
    <t>FOR  THE  FOURTH QUARTER  ENDED  31  DECEMBER 2011</t>
  </si>
  <si>
    <t>31.12.11</t>
  </si>
  <si>
    <t xml:space="preserve">12 months ended </t>
  </si>
  <si>
    <t>CONDENSED CONSOLIDATED  STATEMENT OF FINANCIAL POSITION AS  AT  31  DECEMBER 2011</t>
  </si>
  <si>
    <t xml:space="preserve">  Borrowings</t>
  </si>
  <si>
    <t>FOR  THE  FOURTH QUARTER  ENDED  31 DECEMBER 2011</t>
  </si>
  <si>
    <t>At 31 December  2011</t>
  </si>
  <si>
    <t>At 31 December 2010</t>
  </si>
  <si>
    <t xml:space="preserve">               12 months ended 31 December </t>
  </si>
  <si>
    <t>Drawdown on finance lease liabilities</t>
  </si>
  <si>
    <t>Cash generated from / (used in) operations</t>
  </si>
  <si>
    <t>Net cash generated from / (used in) operating activities</t>
  </si>
  <si>
    <t xml:space="preserve">Effect of exchange differences in cash and cash equivalents  </t>
  </si>
  <si>
    <t>Foreign exchange (gain) / loss - unrealised</t>
  </si>
  <si>
    <t>Net cash generated from financing activities</t>
  </si>
  <si>
    <t>3 months ended 31 December 2011</t>
  </si>
  <si>
    <t>3 months ended 31 December 2010</t>
  </si>
  <si>
    <t>12 months ended 31 December 2011</t>
  </si>
  <si>
    <t>12 months ended 31 December 2010</t>
  </si>
  <si>
    <t>There were no contingent liabilities or contingent assets as at 31 December 2011 and up to the date of this report.</t>
  </si>
  <si>
    <t>As at 31 December 2011, the Group has no capital commitment.</t>
  </si>
  <si>
    <t>12 months</t>
  </si>
  <si>
    <t>Payable within</t>
  </si>
  <si>
    <t>Payable after</t>
  </si>
  <si>
    <t>Unsecured</t>
  </si>
  <si>
    <t xml:space="preserve"> Finance lease liabilities</t>
  </si>
  <si>
    <t>The Group's borrowing as at the date of this report is:</t>
  </si>
  <si>
    <t>For The Fourth Quarter Ended 31 December 2011</t>
  </si>
  <si>
    <t>Net profit / (loss) after tax and minority interests (RM)</t>
  </si>
  <si>
    <t xml:space="preserve">B16 </t>
  </si>
  <si>
    <t>Realised and unrealised losses disclosure</t>
  </si>
  <si>
    <t xml:space="preserve">Profit / (Loss) before tax </t>
  </si>
  <si>
    <t>The following items have been included in arriving at profit / (loss) before tax:</t>
  </si>
  <si>
    <t>Depreciation and amortisation</t>
  </si>
  <si>
    <t>Foreign exchange (gain) / loss - realised</t>
  </si>
  <si>
    <t xml:space="preserve">                                             - unrealised</t>
  </si>
  <si>
    <t>Profit/(Loss) before operations</t>
  </si>
  <si>
    <t xml:space="preserve">      </t>
  </si>
  <si>
    <t>B17</t>
  </si>
  <si>
    <t xml:space="preserve">For the quarter ended 31 December 2011,  the Group recorded a revenue of RM4.235 million and a profit before taxation of RM1,618.   The Group's revenue decreased by 44% from RM7.567 million in the corresponding quarter of the preceding year 2010.  The decrease in revenue was primarily due to the slow down in orders for machines from the semiconductor and opto-electronic industry coupled with stiff competition from other players in the market, amidst the uncertain global economic condition. Gross profit recorded by the Group was in tandem with the sales secured during the current quarter.  </t>
  </si>
  <si>
    <t>Write down of inventories</t>
  </si>
  <si>
    <t xml:space="preserve">Write down of inventories </t>
  </si>
  <si>
    <t xml:space="preserve">  Trade receivables</t>
  </si>
  <si>
    <t xml:space="preserve">  Sundry receivables, deposits and prepayments</t>
  </si>
  <si>
    <t xml:space="preserve">  Trade payables</t>
  </si>
  <si>
    <t xml:space="preserve">  Sundry payables and accruals</t>
  </si>
  <si>
    <t>Trade receivables</t>
  </si>
  <si>
    <t>Sundry receivables, deposits and prepayments</t>
  </si>
  <si>
    <t>Trade payables</t>
  </si>
  <si>
    <t>Sundry payables and accruals</t>
  </si>
  <si>
    <t>Income tax refunded</t>
  </si>
  <si>
    <t xml:space="preserve">Information by geographical areas </t>
  </si>
  <si>
    <t xml:space="preserve">Increase in other operating income was mainly contributed by gain from foreign exchange arising from the strengthening US Dollar against RM during the current quarter. Increase in other operating expenses was basically attributed to Management's decision to write down an amount of RM146,804 after reviewing the carrying value of inventories of the Group. </t>
  </si>
  <si>
    <t>Revenue for the current quarter of RM4.235 million was 7% higher than that recorded in the preceding quarter of RM3.958 million mainly attributed to the increase in sales order secured by the Group primarily from the LED sector.</t>
  </si>
  <si>
    <t>Decrease in other operating income was due to foreign exchange loss arising from the effect of translating sales denominated in the US Dollar during the quarter. Increase in other operating expenses during the quarter was basically attributed to Management's decision to write down an amount of RM146,804 after reviewing the carrying value of inventories of the Group.</t>
  </si>
  <si>
    <t xml:space="preserve">Despite uncertain economic conditions, the Board is exploring various means to penetrate the global LED market focusing on testers. </t>
  </si>
  <si>
    <t xml:space="preserve">Provision for tax made was in respect of interest income earned during the year. No provision for tax was made for business profit earned during the year as the Group has sufficient unutilised business loss to set off. </t>
  </si>
  <si>
    <t>The accumulated losses as at 31 December 2011 and 31 December 2010 are analysed as follows:</t>
  </si>
  <si>
    <t>The interim financial statements were authorised for issue by the Board of Directors in accordance with a resolution of the Directors on 23 February 2012.                                         .</t>
  </si>
  <si>
    <t>Interest income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</si>
</sst>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2">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sz val="11"/>
      <color indexed="10"/>
      <name val="Times New Roman"/>
      <family val="1"/>
    </font>
    <font>
      <sz val="11"/>
      <name val="Arial"/>
      <family val="0"/>
    </font>
    <font>
      <b/>
      <i/>
      <sz val="11"/>
      <name val="Times New Roman"/>
      <family val="1"/>
    </font>
    <font>
      <b/>
      <sz val="11"/>
      <name val="Arial"/>
      <family val="0"/>
    </font>
    <font>
      <u val="single"/>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67">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7"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Continuous"/>
    </xf>
    <xf numFmtId="3" fontId="11" fillId="0" borderId="7"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8"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9"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0" xfId="0" applyNumberFormat="1" applyFont="1" applyFill="1" applyAlignment="1">
      <alignment/>
    </xf>
    <xf numFmtId="39" fontId="6" fillId="0" borderId="10" xfId="0" applyNumberFormat="1" applyFont="1" applyFill="1" applyBorder="1" applyAlignment="1">
      <alignment/>
    </xf>
    <xf numFmtId="0" fontId="0" fillId="2" borderId="0" xfId="0" applyFont="1" applyFill="1" applyAlignment="1">
      <alignment/>
    </xf>
    <xf numFmtId="37" fontId="1" fillId="2" borderId="11"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171"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2" xfId="16" applyNumberFormat="1" applyFont="1" applyFill="1" applyBorder="1" applyAlignment="1">
      <alignment/>
    </xf>
    <xf numFmtId="195" fontId="1" fillId="2" borderId="12" xfId="16" applyNumberFormat="1" applyFont="1" applyFill="1" applyBorder="1" applyAlignment="1">
      <alignment horizontal="right"/>
    </xf>
    <xf numFmtId="37" fontId="1" fillId="2" borderId="12" xfId="0" applyNumberFormat="1" applyFont="1" applyFill="1" applyBorder="1" applyAlignment="1">
      <alignment horizontal="righ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9" xfId="16" applyNumberFormat="1" applyFont="1" applyFill="1" applyBorder="1" applyAlignment="1">
      <alignment horizontal="center"/>
    </xf>
    <xf numFmtId="195" fontId="6" fillId="2" borderId="1" xfId="16" applyNumberFormat="1" applyFont="1" applyFill="1" applyBorder="1" applyAlignment="1">
      <alignment/>
    </xf>
    <xf numFmtId="195" fontId="6" fillId="2" borderId="9" xfId="16" applyNumberFormat="1" applyFont="1" applyFill="1" applyBorder="1" applyAlignment="1">
      <alignment/>
    </xf>
    <xf numFmtId="39" fontId="6" fillId="0" borderId="10"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0" xfId="0" applyNumberFormat="1" applyFont="1" applyFill="1" applyBorder="1" applyAlignment="1">
      <alignment horizontal="right"/>
    </xf>
    <xf numFmtId="39" fontId="1" fillId="2" borderId="0" xfId="0" applyNumberFormat="1" applyFont="1" applyFill="1" applyAlignment="1">
      <alignment horizontal="right"/>
    </xf>
    <xf numFmtId="0" fontId="1" fillId="2" borderId="0" xfId="0" applyFont="1" applyFill="1" applyAlignment="1">
      <alignment horizontal="justify"/>
    </xf>
    <xf numFmtId="0" fontId="1" fillId="0" borderId="9" xfId="0" applyFont="1" applyFill="1" applyBorder="1" applyAlignment="1">
      <alignment horizontal="right"/>
    </xf>
    <xf numFmtId="195" fontId="1" fillId="0" borderId="9"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13" xfId="16" applyNumberFormat="1" applyFont="1" applyFill="1" applyBorder="1" applyAlignment="1">
      <alignment/>
    </xf>
    <xf numFmtId="195" fontId="6" fillId="2" borderId="14" xfId="16" applyNumberFormat="1" applyFont="1" applyFill="1" applyBorder="1" applyAlignment="1">
      <alignment/>
    </xf>
    <xf numFmtId="195" fontId="6" fillId="2" borderId="11" xfId="16" applyNumberFormat="1" applyFont="1" applyFill="1" applyBorder="1" applyAlignment="1">
      <alignment/>
    </xf>
    <xf numFmtId="195" fontId="8" fillId="2" borderId="0" xfId="16" applyNumberFormat="1" applyFont="1" applyFill="1" applyAlignment="1">
      <alignment horizontal="right"/>
    </xf>
    <xf numFmtId="37" fontId="7" fillId="0" borderId="0" xfId="22" applyNumberFormat="1" applyFont="1" applyFill="1" applyAlignment="1">
      <alignment horizontal="left"/>
      <protection/>
    </xf>
    <xf numFmtId="195" fontId="1" fillId="0" borderId="9"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15" fillId="0" borderId="0" xfId="23" applyFont="1" applyFill="1" applyAlignment="1">
      <alignment horizontal="justify" vertical="top" wrapText="1"/>
      <protection/>
    </xf>
    <xf numFmtId="0" fontId="15" fillId="0" borderId="0" xfId="25" applyFont="1" applyFill="1" applyAlignment="1">
      <alignment/>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9" fillId="0" borderId="0" xfId="0" applyFont="1" applyFill="1" applyBorder="1" applyAlignment="1">
      <alignment/>
    </xf>
    <xf numFmtId="0" fontId="15" fillId="0" borderId="0" xfId="0" applyFont="1" applyFill="1" applyBorder="1" applyAlignment="1">
      <alignment horizontal="right" wrapText="1"/>
    </xf>
    <xf numFmtId="0" fontId="17"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18" fillId="0" borderId="0" xfId="0" applyFont="1" applyFill="1" applyBorder="1" applyAlignment="1">
      <alignment horizontal="center"/>
    </xf>
    <xf numFmtId="0" fontId="15" fillId="0" borderId="0" xfId="0" applyFont="1" applyFill="1" applyBorder="1" applyAlignment="1">
      <alignment/>
    </xf>
    <xf numFmtId="0" fontId="18"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5"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vertical="top"/>
      <protection/>
    </xf>
    <xf numFmtId="0" fontId="17"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18" fillId="0" borderId="1" xfId="0" applyFont="1" applyFill="1" applyBorder="1" applyAlignment="1">
      <alignment horizontal="center"/>
    </xf>
    <xf numFmtId="37" fontId="1" fillId="0" borderId="14" xfId="0" applyNumberFormat="1" applyFont="1" applyFill="1" applyBorder="1" applyAlignment="1">
      <alignment/>
    </xf>
    <xf numFmtId="37" fontId="1" fillId="2" borderId="16" xfId="0" applyNumberFormat="1" applyFont="1" applyFill="1" applyBorder="1" applyAlignment="1">
      <alignment/>
    </xf>
    <xf numFmtId="37" fontId="1" fillId="0" borderId="13" xfId="0" applyNumberFormat="1" applyFont="1" applyFill="1" applyBorder="1" applyAlignment="1">
      <alignment/>
    </xf>
    <xf numFmtId="195" fontId="1" fillId="2" borderId="13" xfId="16" applyNumberFormat="1" applyFont="1" applyFill="1" applyBorder="1" applyAlignment="1">
      <alignment/>
    </xf>
    <xf numFmtId="195" fontId="1" fillId="2" borderId="14" xfId="16" applyNumberFormat="1" applyFont="1" applyFill="1" applyBorder="1" applyAlignment="1">
      <alignment/>
    </xf>
    <xf numFmtId="0" fontId="1" fillId="2" borderId="0" xfId="0" applyFont="1" applyFill="1" applyAlignment="1" quotePrefix="1">
      <alignment/>
    </xf>
    <xf numFmtId="174" fontId="1" fillId="0" borderId="10" xfId="0" applyNumberFormat="1" applyFont="1" applyFill="1" applyBorder="1" applyAlignment="1">
      <alignment horizontal="right"/>
    </xf>
    <xf numFmtId="195" fontId="9" fillId="0" borderId="0" xfId="16" applyNumberFormat="1" applyFont="1" applyFill="1" applyAlignment="1">
      <alignmen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9" xfId="16" applyNumberFormat="1" applyFont="1" applyFill="1" applyBorder="1" applyAlignment="1">
      <alignment/>
    </xf>
    <xf numFmtId="0" fontId="9" fillId="0" borderId="0" xfId="25" applyFont="1" applyFill="1" applyAlignment="1">
      <alignment horizontal="justify" vertical="top" wrapText="1"/>
      <protection/>
    </xf>
    <xf numFmtId="0" fontId="15" fillId="0" borderId="0" xfId="25" applyFont="1" applyFill="1" applyAlignment="1">
      <alignment horizontal="right" vertical="top" wrapText="1"/>
      <protection/>
    </xf>
    <xf numFmtId="0" fontId="9" fillId="0" borderId="0" xfId="0" applyFont="1" applyFill="1" applyAlignment="1">
      <alignment wrapText="1"/>
    </xf>
    <xf numFmtId="195" fontId="6" fillId="2" borderId="0" xfId="16" applyNumberFormat="1" applyFont="1" applyFill="1" applyAlignment="1">
      <alignment horizontal="center"/>
    </xf>
    <xf numFmtId="195" fontId="6" fillId="2" borderId="3" xfId="16" applyNumberFormat="1" applyFont="1" applyFill="1" applyBorder="1" applyAlignment="1">
      <alignment/>
    </xf>
    <xf numFmtId="195" fontId="8" fillId="2" borderId="0" xfId="16" applyNumberFormat="1" applyFont="1" applyFill="1" applyAlignment="1">
      <alignment horizontal="center"/>
    </xf>
    <xf numFmtId="195" fontId="6" fillId="2" borderId="10" xfId="16" applyNumberFormat="1" applyFont="1" applyFill="1" applyBorder="1" applyAlignment="1">
      <alignment horizontal="right"/>
    </xf>
    <xf numFmtId="195" fontId="7" fillId="2" borderId="0" xfId="16" applyNumberFormat="1" applyFont="1" applyFill="1" applyAlignment="1">
      <alignment horizontal="justify" vertical="top"/>
    </xf>
    <xf numFmtId="197" fontId="6" fillId="0" borderId="10" xfId="16" applyNumberFormat="1" applyFont="1" applyFill="1" applyBorder="1" applyAlignment="1">
      <alignment horizontal="right"/>
    </xf>
    <xf numFmtId="195" fontId="6" fillId="0" borderId="0" xfId="16" applyNumberFormat="1" applyFont="1" applyFill="1" applyAlignment="1">
      <alignment/>
    </xf>
    <xf numFmtId="195" fontId="0" fillId="2" borderId="0" xfId="16" applyNumberFormat="1" applyFont="1" applyFill="1" applyAlignment="1">
      <alignment/>
    </xf>
    <xf numFmtId="171" fontId="1" fillId="2" borderId="12" xfId="16" applyFont="1" applyFill="1" applyBorder="1" applyAlignment="1">
      <alignment horizontal="right"/>
    </xf>
    <xf numFmtId="0" fontId="9" fillId="0" borderId="0" xfId="0" applyFont="1" applyFill="1" applyAlignment="1">
      <alignment horizontal="left" wrapText="1"/>
    </xf>
    <xf numFmtId="0" fontId="17" fillId="0" borderId="0" xfId="0" applyFont="1" applyFill="1" applyAlignment="1">
      <alignment horizontal="justify" vertical="top"/>
    </xf>
    <xf numFmtId="9" fontId="9" fillId="0" borderId="0" xfId="16" applyNumberFormat="1" applyFont="1" applyFill="1" applyBorder="1" applyAlignment="1">
      <alignment horizontal="right"/>
    </xf>
    <xf numFmtId="9" fontId="9" fillId="0" borderId="1" xfId="16" applyNumberFormat="1" applyFont="1" applyFill="1" applyBorder="1" applyAlignment="1">
      <alignment horizontal="right"/>
    </xf>
    <xf numFmtId="9" fontId="9" fillId="0" borderId="0" xfId="16" applyNumberFormat="1" applyFont="1" applyFill="1" applyAlignment="1">
      <alignment/>
    </xf>
    <xf numFmtId="9" fontId="9" fillId="0" borderId="0" xfId="0" applyNumberFormat="1" applyFont="1" applyFill="1" applyAlignment="1">
      <alignment/>
    </xf>
    <xf numFmtId="9" fontId="9" fillId="0" borderId="1" xfId="0" applyNumberFormat="1" applyFont="1" applyFill="1" applyBorder="1" applyAlignment="1">
      <alignment/>
    </xf>
    <xf numFmtId="195" fontId="9" fillId="0" borderId="0" xfId="16" applyNumberFormat="1" applyFont="1" applyFill="1" applyBorder="1" applyAlignment="1">
      <alignment horizontal="center" vertical="top"/>
    </xf>
    <xf numFmtId="0" fontId="15" fillId="0" borderId="0" xfId="25" applyFont="1" applyFill="1" applyBorder="1" applyAlignment="1">
      <alignment horizontal="center" vertical="top"/>
      <protection/>
    </xf>
    <xf numFmtId="0" fontId="6" fillId="0" borderId="0" xfId="0" applyFont="1" applyFill="1" applyAlignment="1">
      <alignment horizontal="left" indent="5"/>
    </xf>
    <xf numFmtId="0" fontId="1" fillId="0" borderId="4" xfId="0" applyFont="1" applyFill="1" applyBorder="1" applyAlignment="1">
      <alignment/>
    </xf>
    <xf numFmtId="0" fontId="1" fillId="0" borderId="6" xfId="0" applyFont="1" applyFill="1" applyBorder="1" applyAlignment="1">
      <alignment/>
    </xf>
    <xf numFmtId="0" fontId="1" fillId="0" borderId="0" xfId="0" applyFont="1" applyFill="1" applyAlignment="1">
      <alignment horizontal="left" indent="5"/>
    </xf>
    <xf numFmtId="0" fontId="8" fillId="0" borderId="0" xfId="0" applyFont="1" applyFill="1" applyAlignment="1">
      <alignment horizontal="left" indent="5"/>
    </xf>
    <xf numFmtId="0" fontId="8" fillId="0" borderId="0" xfId="0" applyFont="1" applyFill="1" applyAlignment="1">
      <alignment horizontal="center"/>
    </xf>
    <xf numFmtId="37" fontId="1" fillId="0" borderId="1" xfId="0" applyNumberFormat="1" applyFont="1" applyFill="1" applyBorder="1" applyAlignment="1">
      <alignment/>
    </xf>
    <xf numFmtId="37" fontId="1" fillId="0" borderId="0" xfId="22" applyNumberFormat="1" applyFont="1" applyFill="1" applyBorder="1" applyAlignment="1">
      <alignment/>
      <protection/>
    </xf>
    <xf numFmtId="37" fontId="1" fillId="0" borderId="9" xfId="22" applyNumberFormat="1" applyFont="1" applyFill="1" applyBorder="1" applyAlignment="1">
      <alignment/>
      <protection/>
    </xf>
    <xf numFmtId="0" fontId="0" fillId="0" borderId="0" xfId="0" applyFill="1" applyAlignment="1">
      <alignment/>
    </xf>
    <xf numFmtId="0" fontId="9" fillId="0" borderId="0" xfId="25" applyFont="1" applyFill="1" applyAlignment="1">
      <alignment horizontal="left" vertical="top"/>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vertical="top" wrapText="1"/>
    </xf>
    <xf numFmtId="0" fontId="17" fillId="0" borderId="0" xfId="0" applyFont="1" applyFill="1" applyAlignment="1">
      <alignment vertical="top"/>
    </xf>
    <xf numFmtId="37" fontId="6" fillId="2" borderId="1" xfId="0" applyNumberFormat="1" applyFont="1" applyFill="1" applyBorder="1" applyAlignment="1">
      <alignment/>
    </xf>
    <xf numFmtId="195" fontId="1" fillId="2" borderId="16" xfId="16" applyNumberFormat="1" applyFont="1" applyFill="1" applyBorder="1" applyAlignment="1">
      <alignment horizontal="right"/>
    </xf>
    <xf numFmtId="37" fontId="1" fillId="2" borderId="9" xfId="0" applyNumberFormat="1" applyFont="1" applyFill="1" applyBorder="1" applyAlignment="1">
      <alignment horizontal="right"/>
    </xf>
    <xf numFmtId="195" fontId="6" fillId="2" borderId="16" xfId="16" applyNumberFormat="1" applyFont="1" applyFill="1" applyBorder="1" applyAlignment="1">
      <alignment/>
    </xf>
    <xf numFmtId="195" fontId="6" fillId="2" borderId="10" xfId="16" applyNumberFormat="1" applyFont="1" applyFill="1" applyBorder="1" applyAlignment="1">
      <alignment/>
    </xf>
    <xf numFmtId="37" fontId="6" fillId="2" borderId="12" xfId="0" applyNumberFormat="1" applyFont="1" applyFill="1" applyBorder="1" applyAlignment="1">
      <alignment/>
    </xf>
    <xf numFmtId="0" fontId="15" fillId="3" borderId="0" xfId="0" applyFont="1" applyFill="1" applyAlignment="1">
      <alignment/>
    </xf>
    <xf numFmtId="0" fontId="9" fillId="3" borderId="0" xfId="0" applyFont="1" applyFill="1" applyAlignment="1">
      <alignment/>
    </xf>
    <xf numFmtId="0" fontId="9" fillId="3" borderId="0" xfId="25" applyFont="1" applyFill="1" applyAlignment="1">
      <alignment horizontal="justify" vertical="top"/>
      <protection/>
    </xf>
    <xf numFmtId="0" fontId="15" fillId="0" borderId="0" xfId="25" applyFont="1" applyFill="1" applyAlignment="1">
      <alignment horizontal="justify" vertical="top" wrapText="1"/>
      <protection/>
    </xf>
    <xf numFmtId="195" fontId="15" fillId="0" borderId="0" xfId="16" applyNumberFormat="1" applyFont="1" applyFill="1" applyBorder="1" applyAlignment="1">
      <alignment/>
    </xf>
    <xf numFmtId="195" fontId="15" fillId="0" borderId="0" xfId="16" applyNumberFormat="1" applyFont="1" applyFill="1" applyBorder="1" applyAlignment="1">
      <alignment horizontal="right"/>
    </xf>
    <xf numFmtId="194" fontId="9" fillId="0" borderId="0" xfId="16" applyNumberFormat="1" applyFont="1" applyFill="1" applyAlignment="1">
      <alignment/>
    </xf>
    <xf numFmtId="0" fontId="9" fillId="0" borderId="0" xfId="23" applyFont="1" applyFill="1" applyAlignment="1">
      <alignment/>
      <protection/>
    </xf>
    <xf numFmtId="9" fontId="9" fillId="0" borderId="0" xfId="23" applyNumberFormat="1" applyFont="1" applyFill="1" applyAlignment="1" quotePrefix="1">
      <alignment horizontal="justify" vertical="top"/>
      <protection/>
    </xf>
    <xf numFmtId="3" fontId="9" fillId="0" borderId="0" xfId="23" applyNumberFormat="1" applyFont="1" applyFill="1" applyAlignment="1">
      <alignment/>
      <protection/>
    </xf>
    <xf numFmtId="0" fontId="15" fillId="0" borderId="0" xfId="23" applyFont="1" applyFill="1" applyAlignment="1">
      <alignment/>
      <protection/>
    </xf>
    <xf numFmtId="3" fontId="9" fillId="0" borderId="0" xfId="25" applyNumberFormat="1" applyFont="1" applyFill="1" applyBorder="1" applyAlignment="1">
      <alignment horizontal="right" vertical="top" wrapText="1"/>
      <protection/>
    </xf>
    <xf numFmtId="3" fontId="9" fillId="0" borderId="0" xfId="25" applyNumberFormat="1" applyFont="1" applyFill="1" applyAlignment="1">
      <alignment horizontal="right" vertical="top" wrapText="1"/>
      <protection/>
    </xf>
    <xf numFmtId="195" fontId="15" fillId="0" borderId="0" xfId="16" applyNumberFormat="1" applyFont="1" applyFill="1" applyBorder="1" applyAlignment="1">
      <alignment horizontal="right" vertical="top" wrapText="1"/>
    </xf>
    <xf numFmtId="0" fontId="15" fillId="0" borderId="0" xfId="23" applyFont="1" applyFill="1" applyAlignment="1">
      <alignment wrapText="1"/>
      <protection/>
    </xf>
    <xf numFmtId="0" fontId="15" fillId="0" borderId="0" xfId="25" applyFont="1" applyFill="1" applyAlignment="1" quotePrefix="1">
      <alignment horizontal="left"/>
      <protection/>
    </xf>
    <xf numFmtId="0" fontId="20" fillId="0" borderId="0" xfId="0" applyFont="1" applyFill="1" applyAlignment="1">
      <alignment/>
    </xf>
    <xf numFmtId="0" fontId="15" fillId="0" borderId="0" xfId="25" applyFont="1" applyFill="1" applyAlignment="1">
      <alignment vertical="top" wrapText="1"/>
      <protection/>
    </xf>
    <xf numFmtId="197" fontId="15" fillId="0" borderId="0" xfId="16" applyNumberFormat="1" applyFont="1" applyFill="1" applyBorder="1" applyAlignment="1">
      <alignment horizontal="right" vertical="top" wrapText="1"/>
    </xf>
    <xf numFmtId="195" fontId="6" fillId="0" borderId="1" xfId="16" applyNumberFormat="1" applyFont="1" applyFill="1" applyBorder="1" applyAlignment="1">
      <alignment/>
    </xf>
    <xf numFmtId="195" fontId="6" fillId="0" borderId="9" xfId="16" applyNumberFormat="1" applyFont="1" applyFill="1" applyBorder="1" applyAlignment="1">
      <alignment/>
    </xf>
    <xf numFmtId="195" fontId="15" fillId="0" borderId="0" xfId="16" applyNumberFormat="1" applyFont="1" applyFill="1" applyAlignment="1">
      <alignment/>
    </xf>
    <xf numFmtId="195" fontId="6" fillId="0" borderId="0" xfId="16" applyNumberFormat="1" applyFont="1" applyFill="1" applyBorder="1" applyAlignment="1">
      <alignment/>
    </xf>
    <xf numFmtId="195" fontId="6" fillId="0" borderId="0" xfId="16" applyNumberFormat="1" applyFont="1" applyFill="1" applyAlignment="1">
      <alignment/>
    </xf>
    <xf numFmtId="195" fontId="6" fillId="0" borderId="9" xfId="16" applyNumberFormat="1" applyFont="1" applyFill="1" applyBorder="1" applyAlignment="1">
      <alignment/>
    </xf>
    <xf numFmtId="0" fontId="9" fillId="0" borderId="0" xfId="23" applyFont="1" applyFill="1" applyBorder="1" applyAlignment="1">
      <alignment horizontal="justify" vertical="top" wrapText="1"/>
      <protection/>
    </xf>
    <xf numFmtId="0" fontId="20" fillId="0" borderId="0" xfId="23" applyFont="1" applyFill="1" applyBorder="1" applyAlignment="1">
      <alignment horizontal="left" vertical="top" wrapText="1"/>
      <protection/>
    </xf>
    <xf numFmtId="195" fontId="9" fillId="0" borderId="0" xfId="16" applyNumberFormat="1" applyFont="1" applyFill="1" applyBorder="1" applyAlignment="1">
      <alignment horizontal="justify" vertical="top" wrapText="1"/>
    </xf>
    <xf numFmtId="195" fontId="1" fillId="2" borderId="1" xfId="16" applyNumberFormat="1" applyFont="1" applyFill="1" applyBorder="1" applyAlignment="1">
      <alignment/>
    </xf>
    <xf numFmtId="195" fontId="1" fillId="2" borderId="16" xfId="16" applyNumberFormat="1" applyFont="1" applyFill="1" applyBorder="1" applyAlignment="1">
      <alignment/>
    </xf>
    <xf numFmtId="195" fontId="1" fillId="2" borderId="10" xfId="16" applyNumberFormat="1" applyFont="1" applyFill="1" applyBorder="1" applyAlignment="1">
      <alignment/>
    </xf>
    <xf numFmtId="195" fontId="1" fillId="0" borderId="10" xfId="16" applyNumberFormat="1" applyFont="1" applyFill="1" applyBorder="1" applyAlignment="1">
      <alignment/>
    </xf>
    <xf numFmtId="195" fontId="6" fillId="0" borderId="16" xfId="16" applyNumberFormat="1" applyFont="1" applyFill="1" applyBorder="1" applyAlignment="1">
      <alignment/>
    </xf>
    <xf numFmtId="0" fontId="9" fillId="0" borderId="0" xfId="0" applyFont="1" applyFill="1" applyAlignment="1" quotePrefix="1">
      <alignment/>
    </xf>
    <xf numFmtId="195" fontId="9" fillId="0" borderId="0" xfId="0" applyNumberFormat="1" applyFont="1" applyFill="1" applyBorder="1" applyAlignment="1">
      <alignment/>
    </xf>
    <xf numFmtId="171" fontId="9" fillId="0" borderId="0" xfId="16" applyFont="1" applyFill="1" applyAlignment="1">
      <alignment/>
    </xf>
    <xf numFmtId="195" fontId="9" fillId="0" borderId="15" xfId="0" applyNumberFormat="1" applyFont="1" applyFill="1" applyBorder="1" applyAlignment="1">
      <alignment/>
    </xf>
    <xf numFmtId="195" fontId="9" fillId="0" borderId="0" xfId="16" applyNumberFormat="1" applyFont="1" applyFill="1" applyAlignment="1">
      <alignment horizontal="right"/>
    </xf>
    <xf numFmtId="195" fontId="9" fillId="0" borderId="0" xfId="16" applyNumberFormat="1" applyFont="1" applyFill="1" applyAlignment="1">
      <alignment horizontal="right" vertical="top"/>
    </xf>
    <xf numFmtId="0" fontId="15" fillId="0" borderId="0" xfId="0" applyFont="1" applyFill="1" applyBorder="1" applyAlignment="1">
      <alignment horizontal="center" wrapText="1"/>
    </xf>
    <xf numFmtId="0" fontId="15" fillId="0" borderId="1" xfId="0" applyFont="1" applyFill="1" applyBorder="1" applyAlignment="1">
      <alignment horizontal="center"/>
    </xf>
    <xf numFmtId="0" fontId="9" fillId="0" borderId="0" xfId="23" applyFont="1" applyFill="1" applyBorder="1" applyAlignment="1">
      <alignment horizontal="left" vertical="top" wrapText="1"/>
      <protection/>
    </xf>
    <xf numFmtId="0" fontId="9" fillId="0" borderId="0" xfId="23" applyFont="1" applyFill="1" applyBorder="1" applyAlignment="1">
      <alignment vertical="top" wrapText="1"/>
      <protection/>
    </xf>
    <xf numFmtId="0" fontId="15" fillId="0" borderId="0" xfId="0" applyFont="1" applyFill="1" applyAlignment="1">
      <alignment horizontal="center" wrapText="1"/>
    </xf>
    <xf numFmtId="0" fontId="15" fillId="0" borderId="1" xfId="0" applyFont="1" applyFill="1" applyBorder="1" applyAlignment="1">
      <alignment horizontal="center" wrapText="1"/>
    </xf>
    <xf numFmtId="195" fontId="9" fillId="0" borderId="0" xfId="16" applyNumberFormat="1" applyFont="1" applyFill="1" applyAlignment="1">
      <alignment horizontal="center"/>
    </xf>
    <xf numFmtId="37" fontId="8" fillId="0" borderId="0" xfId="22" applyNumberFormat="1" applyFont="1" applyFill="1" applyAlignment="1">
      <alignment horizontal="left"/>
      <protection/>
    </xf>
    <xf numFmtId="0" fontId="9" fillId="0" borderId="0" xfId="25" applyFont="1" applyFill="1" applyAlignment="1">
      <alignment/>
      <protection/>
    </xf>
    <xf numFmtId="195" fontId="9" fillId="0" borderId="17" xfId="16" applyNumberFormat="1" applyFont="1" applyFill="1" applyBorder="1" applyAlignment="1">
      <alignment vertical="top"/>
    </xf>
    <xf numFmtId="195" fontId="15" fillId="0" borderId="0" xfId="0" applyNumberFormat="1" applyFont="1" applyFill="1" applyBorder="1" applyAlignment="1">
      <alignment horizontal="center"/>
    </xf>
    <xf numFmtId="0" fontId="17" fillId="0" borderId="0" xfId="0" applyFont="1" applyFill="1" applyAlignment="1">
      <alignment vertical="top"/>
    </xf>
    <xf numFmtId="0" fontId="9" fillId="0" borderId="0" xfId="0" applyFont="1" applyFill="1" applyAlignment="1">
      <alignment horizontal="justify" vertical="top"/>
    </xf>
    <xf numFmtId="0" fontId="9" fillId="0" borderId="0" xfId="25" applyFont="1" applyFill="1" applyAlignment="1">
      <alignment horizontal="left" vertical="top"/>
      <protection/>
    </xf>
    <xf numFmtId="195" fontId="9" fillId="0" borderId="0" xfId="16" applyNumberFormat="1" applyFont="1" applyFill="1" applyAlignment="1">
      <alignment horizontal="center" vertical="top"/>
    </xf>
    <xf numFmtId="9" fontId="9" fillId="0" borderId="1" xfId="16" applyNumberFormat="1" applyFont="1" applyFill="1" applyBorder="1" applyAlignment="1">
      <alignment/>
    </xf>
    <xf numFmtId="0" fontId="9" fillId="0" borderId="0" xfId="25" applyFont="1" applyFill="1" applyAlignment="1">
      <alignment horizontal="justify" vertical="top"/>
      <protection/>
    </xf>
    <xf numFmtId="0" fontId="15" fillId="0" borderId="0" xfId="23" applyFont="1" applyFill="1" applyAlignment="1">
      <alignment horizontal="justify" vertical="top"/>
      <protection/>
    </xf>
    <xf numFmtId="0" fontId="15" fillId="0" borderId="0" xfId="25" applyFont="1" applyFill="1" applyAlignment="1">
      <alignment horizontal="center" vertical="top"/>
      <protection/>
    </xf>
    <xf numFmtId="0" fontId="9" fillId="0" borderId="0" xfId="23" applyFont="1" applyFill="1" applyAlignment="1">
      <alignment horizontal="justify" vertical="top"/>
      <protection/>
    </xf>
    <xf numFmtId="0" fontId="20" fillId="0" borderId="0" xfId="23" applyFont="1" applyFill="1" applyBorder="1" applyAlignment="1">
      <alignment horizontal="left" vertical="top" wrapText="1"/>
      <protection/>
    </xf>
    <xf numFmtId="0" fontId="9" fillId="0" borderId="0" xfId="23" applyFont="1" applyFill="1" applyBorder="1" applyAlignment="1">
      <alignment horizontal="left" vertical="top" wrapText="1"/>
      <protection/>
    </xf>
    <xf numFmtId="0" fontId="15" fillId="0" borderId="0" xfId="0" applyFont="1" applyFill="1" applyAlignment="1">
      <alignment horizontal="justify"/>
    </xf>
    <xf numFmtId="0" fontId="9" fillId="0" borderId="0" xfId="0" applyNumberFormat="1" applyFont="1" applyFill="1" applyAlignment="1">
      <alignment horizontal="justify"/>
    </xf>
    <xf numFmtId="0" fontId="15" fillId="0" borderId="0" xfId="25" applyFont="1" applyFill="1" applyBorder="1" applyAlignment="1">
      <alignment horizontal="center" vertical="top"/>
      <protection/>
    </xf>
    <xf numFmtId="0" fontId="6" fillId="0" borderId="8" xfId="0" applyFont="1" applyFill="1" applyBorder="1" applyAlignment="1">
      <alignment horizontal="center"/>
    </xf>
    <xf numFmtId="0" fontId="6" fillId="0" borderId="7" xfId="0" applyFont="1" applyFill="1" applyBorder="1" applyAlignment="1">
      <alignment horizont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7" fillId="0" borderId="0" xfId="16" applyNumberFormat="1" applyFont="1" applyFill="1" applyAlignment="1">
      <alignment horizontal="justify" vertical="top"/>
    </xf>
    <xf numFmtId="195" fontId="15" fillId="0" borderId="0" xfId="0" applyNumberFormat="1" applyFont="1" applyFill="1" applyBorder="1" applyAlignment="1">
      <alignment horizontal="center" wrapText="1"/>
    </xf>
    <xf numFmtId="195" fontId="9" fillId="0" borderId="0" xfId="16" applyNumberFormat="1" applyFont="1" applyFill="1" applyAlignment="1">
      <alignment horizontal="center"/>
    </xf>
    <xf numFmtId="195" fontId="9" fillId="0" borderId="0" xfId="16" applyNumberFormat="1" applyFont="1" applyFill="1" applyAlignment="1">
      <alignment horizontal="right" vertical="top"/>
    </xf>
    <xf numFmtId="0" fontId="9" fillId="0" borderId="0" xfId="25" applyFont="1" applyFill="1" applyAlignment="1" quotePrefix="1">
      <alignment horizontal="justify" vertical="top"/>
      <protection/>
    </xf>
    <xf numFmtId="3" fontId="12" fillId="0" borderId="7" xfId="0" applyNumberFormat="1" applyFont="1" applyBorder="1" applyAlignment="1">
      <alignment horizontal="center"/>
    </xf>
    <xf numFmtId="3" fontId="12" fillId="0" borderId="0" xfId="0" applyNumberFormat="1" applyFont="1" applyBorder="1" applyAlignment="1">
      <alignment horizontal="center"/>
    </xf>
    <xf numFmtId="3" fontId="12" fillId="0" borderId="8" xfId="0" applyNumberFormat="1" applyFont="1" applyBorder="1" applyAlignment="1">
      <alignment horizontal="center"/>
    </xf>
    <xf numFmtId="3" fontId="11" fillId="0" borderId="7"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8" xfId="0" applyNumberFormat="1" applyFont="1" applyBorder="1" applyAlignment="1" quotePrefix="1">
      <alignment horizontal="center"/>
    </xf>
    <xf numFmtId="3" fontId="13" fillId="0" borderId="7" xfId="0" applyNumberFormat="1" applyFont="1" applyBorder="1" applyAlignment="1">
      <alignment horizontal="center"/>
    </xf>
    <xf numFmtId="3" fontId="13" fillId="0" borderId="0" xfId="0" applyNumberFormat="1" applyFont="1" applyBorder="1" applyAlignment="1">
      <alignment horizontal="center"/>
    </xf>
    <xf numFmtId="3" fontId="13" fillId="0" borderId="8"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8"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7" xfId="0" applyFont="1" applyFill="1" applyBorder="1" applyAlignment="1" quotePrefix="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1" fillId="2" borderId="7" xfId="0" applyFont="1" applyFill="1" applyBorder="1" applyAlignment="1" quotePrefix="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0" xfId="0" applyFont="1" applyFill="1" applyAlignment="1">
      <alignment horizontal="center"/>
    </xf>
    <xf numFmtId="0" fontId="6" fillId="0" borderId="7" xfId="0" applyFont="1" applyFill="1" applyBorder="1" applyAlignment="1" quotePrefix="1">
      <alignment horizontal="center"/>
    </xf>
    <xf numFmtId="0" fontId="6" fillId="0" borderId="0" xfId="0" applyFont="1" applyFill="1" applyBorder="1" applyAlignment="1">
      <alignment horizontal="center"/>
    </xf>
    <xf numFmtId="195" fontId="9" fillId="0" borderId="15" xfId="16" applyNumberFormat="1" applyFont="1" applyFill="1" applyBorder="1" applyAlignment="1">
      <alignment horizontal="center" vertical="top"/>
    </xf>
    <xf numFmtId="0" fontId="9" fillId="0" borderId="0" xfId="25" applyFont="1" applyFill="1" applyAlignment="1">
      <alignment horizontal="justify" vertical="top"/>
      <protection/>
    </xf>
    <xf numFmtId="0" fontId="15" fillId="0" borderId="0" xfId="25" applyFont="1" applyFill="1" applyAlignment="1">
      <alignment horizontal="right" vertical="top"/>
      <protection/>
    </xf>
    <xf numFmtId="0" fontId="9" fillId="0" borderId="0" xfId="0" applyFont="1" applyFill="1" applyAlignment="1">
      <alignment horizontal="justify"/>
    </xf>
    <xf numFmtId="0" fontId="15" fillId="0" borderId="0" xfId="0" applyFont="1" applyFill="1" applyAlignment="1">
      <alignment horizontal="left"/>
    </xf>
    <xf numFmtId="195" fontId="9" fillId="0" borderId="0" xfId="16" applyNumberFormat="1" applyFont="1" applyFill="1" applyAlignment="1">
      <alignment horizontal="right"/>
    </xf>
    <xf numFmtId="0" fontId="9" fillId="0" borderId="0" xfId="25" applyFont="1" applyFill="1" applyAlignment="1">
      <alignment vertical="top"/>
      <protection/>
    </xf>
    <xf numFmtId="0" fontId="9" fillId="0" borderId="0" xfId="25" applyFont="1" applyFill="1" applyAlignment="1">
      <alignment horizontal="justify" vertical="top" wrapText="1"/>
      <protection/>
    </xf>
    <xf numFmtId="0" fontId="15" fillId="0" borderId="0" xfId="25" applyFont="1" applyFill="1" applyAlignment="1">
      <alignment horizontal="justify" vertical="top"/>
      <protection/>
    </xf>
    <xf numFmtId="0" fontId="15" fillId="0" borderId="0" xfId="0" applyFont="1" applyFill="1" applyAlignment="1">
      <alignment horizontal="justify" vertical="top"/>
    </xf>
    <xf numFmtId="0" fontId="19" fillId="0" borderId="0" xfId="0" applyFont="1" applyFill="1" applyAlignment="1">
      <alignment horizontal="justify" vertical="top"/>
    </xf>
    <xf numFmtId="0" fontId="9" fillId="0" borderId="0" xfId="23" applyFont="1" applyFill="1" applyAlignment="1">
      <alignment horizontal="justify" vertical="top" wrapText="1"/>
      <protection/>
    </xf>
    <xf numFmtId="37" fontId="9" fillId="0" borderId="0" xfId="24" applyNumberFormat="1" applyFont="1" applyFill="1" applyAlignment="1">
      <alignment horizontal="justify" wrapText="1"/>
      <protection/>
    </xf>
    <xf numFmtId="0" fontId="17" fillId="0" borderId="0" xfId="0" applyFont="1" applyFill="1" applyAlignment="1">
      <alignment/>
    </xf>
    <xf numFmtId="0" fontId="15" fillId="0" borderId="0" xfId="23" applyFont="1" applyFill="1" applyBorder="1" applyAlignment="1">
      <alignment horizontal="justify" vertical="top" wrapText="1"/>
      <protection/>
    </xf>
    <xf numFmtId="0" fontId="17" fillId="0" borderId="0" xfId="0" applyFont="1" applyFill="1" applyAlignment="1">
      <alignment horizontal="justify"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9" fillId="0" borderId="0" xfId="0" applyFont="1" applyFill="1" applyAlignment="1">
      <alignment horizontal="justify" vertical="top" wrapText="1"/>
    </xf>
    <xf numFmtId="0" fontId="9" fillId="0" borderId="0" xfId="23" applyFont="1" applyFill="1" applyAlignment="1">
      <alignment horizontal="left" wrapText="1"/>
      <protection/>
    </xf>
    <xf numFmtId="0" fontId="15" fillId="0" borderId="0" xfId="23" applyFont="1" applyFill="1" applyAlignment="1">
      <alignment horizontal="justify" vertical="top" wrapText="1"/>
      <protection/>
    </xf>
    <xf numFmtId="0" fontId="15" fillId="0" borderId="0" xfId="23" applyFont="1" applyFill="1" applyAlignment="1">
      <alignment horizontal="center" vertical="top" wrapText="1"/>
      <protection/>
    </xf>
    <xf numFmtId="0" fontId="20" fillId="0" borderId="0" xfId="25" applyFont="1" applyFill="1" applyAlignment="1">
      <alignment horizontal="justify" vertical="top"/>
      <protection/>
    </xf>
    <xf numFmtId="0" fontId="9" fillId="0" borderId="0" xfId="25" applyFont="1" applyFill="1" applyAlignment="1">
      <alignment horizontal="center" vertical="top"/>
      <protection/>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166</xdr:row>
      <xdr:rowOff>76200</xdr:rowOff>
    </xdr:from>
    <xdr:to>
      <xdr:col>10</xdr:col>
      <xdr:colOff>114300</xdr:colOff>
      <xdr:row>166</xdr:row>
      <xdr:rowOff>85725</xdr:rowOff>
    </xdr:to>
    <xdr:sp>
      <xdr:nvSpPr>
        <xdr:cNvPr id="1" name="Line 3"/>
        <xdr:cNvSpPr>
          <a:spLocks/>
        </xdr:cNvSpPr>
      </xdr:nvSpPr>
      <xdr:spPr>
        <a:xfrm>
          <a:off x="4371975" y="24574500"/>
          <a:ext cx="18097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166</xdr:row>
      <xdr:rowOff>76200</xdr:rowOff>
    </xdr:from>
    <xdr:to>
      <xdr:col>6</xdr:col>
      <xdr:colOff>228600</xdr:colOff>
      <xdr:row>166</xdr:row>
      <xdr:rowOff>76200</xdr:rowOff>
    </xdr:to>
    <xdr:sp>
      <xdr:nvSpPr>
        <xdr:cNvPr id="2" name="Line 4"/>
        <xdr:cNvSpPr>
          <a:spLocks/>
        </xdr:cNvSpPr>
      </xdr:nvSpPr>
      <xdr:spPr>
        <a:xfrm flipH="1">
          <a:off x="2219325" y="2457450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166</xdr:row>
      <xdr:rowOff>95250</xdr:rowOff>
    </xdr:from>
    <xdr:to>
      <xdr:col>12</xdr:col>
      <xdr:colOff>666750</xdr:colOff>
      <xdr:row>166</xdr:row>
      <xdr:rowOff>104775</xdr:rowOff>
    </xdr:to>
    <xdr:sp>
      <xdr:nvSpPr>
        <xdr:cNvPr id="3" name="Line 5"/>
        <xdr:cNvSpPr>
          <a:spLocks/>
        </xdr:cNvSpPr>
      </xdr:nvSpPr>
      <xdr:spPr>
        <a:xfrm>
          <a:off x="7896225" y="2459355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166</xdr:row>
      <xdr:rowOff>85725</xdr:rowOff>
    </xdr:from>
    <xdr:to>
      <xdr:col>10</xdr:col>
      <xdr:colOff>685800</xdr:colOff>
      <xdr:row>166</xdr:row>
      <xdr:rowOff>85725</xdr:rowOff>
    </xdr:to>
    <xdr:sp>
      <xdr:nvSpPr>
        <xdr:cNvPr id="4" name="Line 7"/>
        <xdr:cNvSpPr>
          <a:spLocks/>
        </xdr:cNvSpPr>
      </xdr:nvSpPr>
      <xdr:spPr>
        <a:xfrm flipH="1">
          <a:off x="6257925" y="245840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zoomScaleSheetLayoutView="100" workbookViewId="0" topLeftCell="A1">
      <selection activeCell="F29" sqref="F29"/>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1" t="s">
        <v>1</v>
      </c>
      <c r="B1" s="32"/>
      <c r="C1" s="32"/>
      <c r="D1" s="32"/>
      <c r="E1" s="32"/>
      <c r="F1" s="33"/>
      <c r="G1" s="32"/>
      <c r="H1" s="32"/>
      <c r="I1" s="32"/>
      <c r="J1" s="32"/>
      <c r="K1" s="32"/>
      <c r="L1" s="32"/>
      <c r="M1" s="32"/>
      <c r="N1" s="32"/>
      <c r="O1" s="32"/>
    </row>
    <row r="2" spans="1:15" ht="15">
      <c r="A2" s="31"/>
      <c r="B2" s="32"/>
      <c r="C2" s="32"/>
      <c r="D2" s="32"/>
      <c r="E2" s="32"/>
      <c r="F2" s="32"/>
      <c r="G2" s="32"/>
      <c r="H2" s="32"/>
      <c r="I2" s="32"/>
      <c r="J2" s="32"/>
      <c r="K2" s="32"/>
      <c r="L2" s="32"/>
      <c r="M2" s="32"/>
      <c r="N2" s="32"/>
      <c r="O2" s="32"/>
    </row>
    <row r="3" spans="1:15" ht="15">
      <c r="A3" s="32"/>
      <c r="B3" s="32"/>
      <c r="C3" s="32"/>
      <c r="D3" s="32"/>
      <c r="E3" s="32"/>
      <c r="F3" s="32"/>
      <c r="G3" s="32"/>
      <c r="H3" s="32"/>
      <c r="I3" s="32"/>
      <c r="J3" s="32"/>
      <c r="K3" s="32"/>
      <c r="L3" s="32"/>
      <c r="M3" s="32"/>
      <c r="N3" s="32"/>
      <c r="O3" s="32"/>
    </row>
    <row r="4" spans="1:15" ht="15">
      <c r="A4" s="32"/>
      <c r="B4" s="32"/>
      <c r="C4" s="32"/>
      <c r="D4" s="32"/>
      <c r="E4" s="32"/>
      <c r="F4" s="32"/>
      <c r="G4" s="32"/>
      <c r="H4" s="32"/>
      <c r="I4" s="32"/>
      <c r="J4" s="32"/>
      <c r="K4" s="32"/>
      <c r="L4" s="32"/>
      <c r="M4" s="32"/>
      <c r="N4" s="32"/>
      <c r="O4" s="32"/>
    </row>
    <row r="5" spans="1:15" ht="15">
      <c r="A5" s="32"/>
      <c r="B5" s="32"/>
      <c r="C5" s="32"/>
      <c r="D5" s="32"/>
      <c r="E5" s="32"/>
      <c r="F5" s="32"/>
      <c r="G5" s="32"/>
      <c r="H5" s="32"/>
      <c r="I5" s="32"/>
      <c r="J5" s="32"/>
      <c r="K5" s="32"/>
      <c r="L5" s="32"/>
      <c r="M5" s="32"/>
      <c r="N5" s="32"/>
      <c r="O5" s="32"/>
    </row>
    <row r="6" spans="1:15" ht="15">
      <c r="A6" s="32"/>
      <c r="B6" s="32"/>
      <c r="C6" s="32"/>
      <c r="D6" s="32"/>
      <c r="E6" s="32"/>
      <c r="F6" s="32"/>
      <c r="G6" s="32"/>
      <c r="H6" s="32"/>
      <c r="I6" s="32"/>
      <c r="J6" s="32"/>
      <c r="K6" s="32"/>
      <c r="L6" s="32"/>
      <c r="M6" s="32"/>
      <c r="N6" s="32"/>
      <c r="O6" s="32"/>
    </row>
    <row r="7" spans="1:15" ht="15">
      <c r="A7" s="32"/>
      <c r="B7" s="32"/>
      <c r="C7" s="32"/>
      <c r="D7" s="32"/>
      <c r="E7" s="32"/>
      <c r="F7" s="32"/>
      <c r="G7" s="32"/>
      <c r="H7" s="32"/>
      <c r="I7" s="32"/>
      <c r="J7" s="32"/>
      <c r="K7" s="32"/>
      <c r="L7" s="32"/>
      <c r="M7" s="32"/>
      <c r="N7" s="32"/>
      <c r="O7" s="32"/>
    </row>
    <row r="8" spans="1:15" ht="15">
      <c r="A8" s="32"/>
      <c r="B8" s="32"/>
      <c r="C8" s="32"/>
      <c r="D8" s="32"/>
      <c r="E8" s="32"/>
      <c r="F8" s="32"/>
      <c r="G8" s="32"/>
      <c r="H8" s="32"/>
      <c r="I8" s="32"/>
      <c r="J8" s="32"/>
      <c r="K8" s="32"/>
      <c r="L8" s="32"/>
      <c r="M8" s="32"/>
      <c r="N8" s="32"/>
      <c r="O8" s="32"/>
    </row>
    <row r="9" spans="1:15" ht="15">
      <c r="A9" s="32"/>
      <c r="B9" s="32"/>
      <c r="C9" s="32"/>
      <c r="D9" s="32"/>
      <c r="E9" s="32"/>
      <c r="F9" s="32"/>
      <c r="G9" s="32"/>
      <c r="H9" s="32"/>
      <c r="I9" s="32"/>
      <c r="J9" s="32"/>
      <c r="K9" s="32"/>
      <c r="L9" s="32"/>
      <c r="M9" s="32"/>
      <c r="N9" s="32"/>
      <c r="O9" s="32"/>
    </row>
    <row r="10" spans="1:15" ht="15">
      <c r="A10" s="32"/>
      <c r="B10" s="32"/>
      <c r="C10" s="32"/>
      <c r="D10" s="32"/>
      <c r="E10" s="32"/>
      <c r="F10" s="32"/>
      <c r="G10" s="32"/>
      <c r="H10" s="32"/>
      <c r="I10" s="32"/>
      <c r="J10" s="32"/>
      <c r="K10" s="32"/>
      <c r="L10" s="32"/>
      <c r="M10" s="32"/>
      <c r="N10" s="32"/>
      <c r="O10" s="32"/>
    </row>
    <row r="11" spans="1:15" ht="15">
      <c r="A11" s="32"/>
      <c r="B11" s="32"/>
      <c r="C11" s="32"/>
      <c r="D11" s="32"/>
      <c r="E11" s="32"/>
      <c r="F11" s="32"/>
      <c r="G11" s="32"/>
      <c r="H11" s="32"/>
      <c r="I11" s="32"/>
      <c r="J11" s="32"/>
      <c r="K11" s="32"/>
      <c r="L11" s="32"/>
      <c r="M11" s="32"/>
      <c r="N11" s="32"/>
      <c r="O11" s="32"/>
    </row>
    <row r="12" spans="1:15" ht="15">
      <c r="A12" s="32"/>
      <c r="B12" s="32"/>
      <c r="C12" s="32"/>
      <c r="D12" s="32"/>
      <c r="E12" s="32"/>
      <c r="F12" s="32"/>
      <c r="G12" s="32"/>
      <c r="H12" s="32"/>
      <c r="I12" s="32"/>
      <c r="J12" s="32"/>
      <c r="K12" s="32"/>
      <c r="L12" s="32"/>
      <c r="M12" s="32"/>
      <c r="N12" s="32"/>
      <c r="O12" s="32"/>
    </row>
    <row r="13" spans="1:15" ht="15">
      <c r="A13" s="32"/>
      <c r="B13" s="32"/>
      <c r="C13" s="32"/>
      <c r="D13" s="32"/>
      <c r="E13" s="32"/>
      <c r="F13" s="32"/>
      <c r="G13" s="32"/>
      <c r="H13" s="32"/>
      <c r="I13" s="32"/>
      <c r="J13" s="32"/>
      <c r="K13" s="32"/>
      <c r="L13" s="32"/>
      <c r="M13" s="32"/>
      <c r="N13" s="32"/>
      <c r="O13" s="32"/>
    </row>
    <row r="14" spans="1:15" ht="15">
      <c r="A14" s="32"/>
      <c r="B14" s="32"/>
      <c r="C14" s="32"/>
      <c r="D14" s="32"/>
      <c r="E14" s="32"/>
      <c r="F14" s="32"/>
      <c r="G14" s="32"/>
      <c r="H14" s="32"/>
      <c r="I14" s="32"/>
      <c r="J14" s="32"/>
      <c r="K14" s="32"/>
      <c r="L14" s="32"/>
      <c r="M14" s="32"/>
      <c r="N14" s="32"/>
      <c r="O14" s="32"/>
    </row>
    <row r="15" spans="1:15" ht="15">
      <c r="A15" s="32"/>
      <c r="B15" s="32"/>
      <c r="C15" s="32"/>
      <c r="D15" s="32"/>
      <c r="E15" s="32"/>
      <c r="F15" s="32"/>
      <c r="G15" s="32"/>
      <c r="H15" s="32"/>
      <c r="I15" s="32"/>
      <c r="J15" s="32"/>
      <c r="K15" s="32"/>
      <c r="L15" s="32"/>
      <c r="M15" s="32"/>
      <c r="N15" s="32"/>
      <c r="O15" s="32"/>
    </row>
    <row r="16" spans="1:15" ht="15">
      <c r="A16" s="32"/>
      <c r="B16" s="32"/>
      <c r="C16" s="32"/>
      <c r="D16" s="34"/>
      <c r="E16" s="35"/>
      <c r="F16" s="35"/>
      <c r="G16" s="35"/>
      <c r="H16" s="35"/>
      <c r="I16" s="35"/>
      <c r="J16" s="35"/>
      <c r="K16" s="35"/>
      <c r="L16" s="35"/>
      <c r="M16" s="35"/>
      <c r="N16" s="36"/>
      <c r="O16" s="37"/>
    </row>
    <row r="17" spans="1:15" ht="15">
      <c r="A17" s="32"/>
      <c r="B17" s="32"/>
      <c r="C17" s="32"/>
      <c r="D17" s="38"/>
      <c r="E17" s="39"/>
      <c r="F17" s="39"/>
      <c r="G17" s="39"/>
      <c r="H17" s="39"/>
      <c r="I17" s="39"/>
      <c r="J17" s="39"/>
      <c r="K17" s="39"/>
      <c r="L17" s="39"/>
      <c r="M17" s="39"/>
      <c r="N17" s="40"/>
      <c r="O17" s="37"/>
    </row>
    <row r="18" spans="1:15" ht="15">
      <c r="A18" s="32"/>
      <c r="B18" s="32"/>
      <c r="C18" s="32"/>
      <c r="D18" s="38"/>
      <c r="E18" s="39"/>
      <c r="F18" s="39"/>
      <c r="G18" s="39"/>
      <c r="H18" s="39"/>
      <c r="I18" s="39"/>
      <c r="J18" s="39"/>
      <c r="K18" s="39"/>
      <c r="L18" s="39"/>
      <c r="M18" s="39"/>
      <c r="N18" s="40"/>
      <c r="O18" s="37"/>
    </row>
    <row r="19" spans="1:15" ht="15">
      <c r="A19" s="41"/>
      <c r="B19" s="41"/>
      <c r="C19" s="41"/>
      <c r="D19" s="312" t="s">
        <v>57</v>
      </c>
      <c r="E19" s="313"/>
      <c r="F19" s="313"/>
      <c r="G19" s="313"/>
      <c r="H19" s="313"/>
      <c r="I19" s="313"/>
      <c r="J19" s="313"/>
      <c r="K19" s="313"/>
      <c r="L19" s="313"/>
      <c r="M19" s="313"/>
      <c r="N19" s="314"/>
      <c r="O19" s="37"/>
    </row>
    <row r="20" spans="1:15" ht="15">
      <c r="A20" s="41"/>
      <c r="B20" s="41"/>
      <c r="C20" s="41"/>
      <c r="D20" s="315" t="s">
        <v>58</v>
      </c>
      <c r="E20" s="316"/>
      <c r="F20" s="316"/>
      <c r="G20" s="316"/>
      <c r="H20" s="316"/>
      <c r="I20" s="316"/>
      <c r="J20" s="316"/>
      <c r="K20" s="316"/>
      <c r="L20" s="316"/>
      <c r="M20" s="316"/>
      <c r="N20" s="317"/>
      <c r="O20" s="37"/>
    </row>
    <row r="21" spans="1:15" ht="15">
      <c r="A21" s="41"/>
      <c r="B21" s="41"/>
      <c r="C21" s="41"/>
      <c r="D21" s="42"/>
      <c r="E21" s="43"/>
      <c r="F21" s="43"/>
      <c r="G21" s="43"/>
      <c r="H21" s="43"/>
      <c r="I21" s="43"/>
      <c r="J21" s="43"/>
      <c r="K21" s="43"/>
      <c r="L21" s="43"/>
      <c r="M21" s="43"/>
      <c r="N21" s="44"/>
      <c r="O21" s="37"/>
    </row>
    <row r="22" spans="1:15" ht="15">
      <c r="A22" s="41"/>
      <c r="B22" s="41"/>
      <c r="C22" s="41"/>
      <c r="D22" s="318" t="s">
        <v>145</v>
      </c>
      <c r="E22" s="319"/>
      <c r="F22" s="319"/>
      <c r="G22" s="319"/>
      <c r="H22" s="319"/>
      <c r="I22" s="319"/>
      <c r="J22" s="319"/>
      <c r="K22" s="319"/>
      <c r="L22" s="319"/>
      <c r="M22" s="319"/>
      <c r="N22" s="320"/>
      <c r="O22" s="37"/>
    </row>
    <row r="23" spans="1:15" ht="15">
      <c r="A23" s="41"/>
      <c r="B23" s="41"/>
      <c r="C23" s="41"/>
      <c r="D23" s="318" t="s">
        <v>276</v>
      </c>
      <c r="E23" s="321"/>
      <c r="F23" s="321"/>
      <c r="G23" s="321"/>
      <c r="H23" s="321"/>
      <c r="I23" s="321"/>
      <c r="J23" s="321"/>
      <c r="K23" s="321"/>
      <c r="L23" s="321"/>
      <c r="M23" s="321"/>
      <c r="N23" s="322"/>
      <c r="O23" s="37"/>
    </row>
    <row r="24" spans="1:15" ht="15">
      <c r="A24" s="32"/>
      <c r="B24" s="32"/>
      <c r="C24" s="32"/>
      <c r="D24" s="38"/>
      <c r="E24" s="39"/>
      <c r="F24" s="39"/>
      <c r="G24" s="39"/>
      <c r="H24" s="39"/>
      <c r="I24" s="39"/>
      <c r="J24" s="39"/>
      <c r="K24" s="39"/>
      <c r="L24" s="39"/>
      <c r="M24" s="39"/>
      <c r="N24" s="40"/>
      <c r="O24" s="37"/>
    </row>
    <row r="25" spans="1:15" ht="15">
      <c r="A25" s="32"/>
      <c r="B25" s="32"/>
      <c r="C25" s="32"/>
      <c r="D25" s="38"/>
      <c r="E25" s="39"/>
      <c r="F25" s="39"/>
      <c r="G25" s="39"/>
      <c r="H25" s="39"/>
      <c r="I25" s="39"/>
      <c r="J25" s="39"/>
      <c r="K25" s="39"/>
      <c r="L25" s="39"/>
      <c r="M25" s="39"/>
      <c r="N25" s="40"/>
      <c r="O25" s="37"/>
    </row>
    <row r="26" spans="1:15" ht="15">
      <c r="A26" s="32"/>
      <c r="B26" s="32"/>
      <c r="C26" s="32"/>
      <c r="D26" s="45" t="s">
        <v>56</v>
      </c>
      <c r="E26" s="46"/>
      <c r="F26" s="46"/>
      <c r="G26" s="46"/>
      <c r="H26" s="46"/>
      <c r="I26" s="46"/>
      <c r="J26" s="46"/>
      <c r="K26" s="46"/>
      <c r="L26" s="46"/>
      <c r="M26" s="46"/>
      <c r="N26" s="47"/>
      <c r="O26" s="37"/>
    </row>
    <row r="27" spans="1:15" ht="15">
      <c r="A27" s="32"/>
      <c r="B27" s="32"/>
      <c r="C27" s="32"/>
      <c r="D27" s="37"/>
      <c r="E27" s="37"/>
      <c r="F27" s="37"/>
      <c r="G27" s="37"/>
      <c r="H27" s="37"/>
      <c r="I27" s="37"/>
      <c r="J27" s="37"/>
      <c r="K27" s="37"/>
      <c r="L27" s="37"/>
      <c r="M27" s="37"/>
      <c r="N27" s="37"/>
      <c r="O27" s="32"/>
    </row>
    <row r="28" spans="1:15" ht="15">
      <c r="A28" s="32"/>
      <c r="B28" s="32"/>
      <c r="C28" s="32"/>
      <c r="D28" s="32"/>
      <c r="E28" s="32"/>
      <c r="F28" s="32"/>
      <c r="G28" s="32"/>
      <c r="H28" s="32"/>
      <c r="I28" s="32"/>
      <c r="J28" s="32"/>
      <c r="K28" s="32"/>
      <c r="L28" s="32"/>
      <c r="M28" s="32"/>
      <c r="N28" s="32"/>
      <c r="O28" s="32"/>
    </row>
    <row r="29" spans="1:15" ht="15">
      <c r="A29" s="32"/>
      <c r="B29" s="32"/>
      <c r="C29" s="32"/>
      <c r="D29" s="32"/>
      <c r="E29" s="32"/>
      <c r="F29" s="32"/>
      <c r="G29" s="32"/>
      <c r="H29" s="32"/>
      <c r="I29" s="32"/>
      <c r="J29" s="32"/>
      <c r="K29" s="32"/>
      <c r="L29" s="32"/>
      <c r="M29" s="32"/>
      <c r="N29" s="32"/>
      <c r="O29" s="32"/>
    </row>
    <row r="30" spans="1:15" ht="15">
      <c r="A30" s="32"/>
      <c r="B30" s="32"/>
      <c r="C30" s="32"/>
      <c r="D30" s="32"/>
      <c r="E30" s="32"/>
      <c r="F30" s="32"/>
      <c r="G30" s="32"/>
      <c r="H30" s="32"/>
      <c r="I30" s="32"/>
      <c r="J30" s="32"/>
      <c r="K30" s="32"/>
      <c r="L30" s="32"/>
      <c r="M30" s="32"/>
      <c r="N30" s="32"/>
      <c r="O30" s="32"/>
    </row>
    <row r="31" spans="1:15" ht="15">
      <c r="A31" s="32"/>
      <c r="B31" s="32"/>
      <c r="C31" s="32"/>
      <c r="D31" s="32"/>
      <c r="E31" s="32"/>
      <c r="F31" s="32"/>
      <c r="G31" s="32"/>
      <c r="H31" s="32"/>
      <c r="I31" s="32"/>
      <c r="J31" s="32"/>
      <c r="K31" s="32"/>
      <c r="L31" s="32"/>
      <c r="M31" s="32"/>
      <c r="N31" s="32"/>
      <c r="O31" s="32"/>
    </row>
    <row r="32" spans="1:15" ht="15">
      <c r="A32" s="32"/>
      <c r="B32" s="32"/>
      <c r="C32" s="32"/>
      <c r="D32" s="32"/>
      <c r="E32" s="32"/>
      <c r="F32" s="32"/>
      <c r="G32" s="32"/>
      <c r="H32" s="32"/>
      <c r="I32" s="32"/>
      <c r="J32" s="32"/>
      <c r="K32" s="32"/>
      <c r="L32" s="32"/>
      <c r="M32" s="32"/>
      <c r="N32" s="32"/>
      <c r="O32" s="32"/>
    </row>
    <row r="33" spans="1:15" ht="15">
      <c r="A33" s="32"/>
      <c r="B33" s="32"/>
      <c r="C33" s="32"/>
      <c r="D33" s="32"/>
      <c r="E33" s="32"/>
      <c r="F33" s="32"/>
      <c r="G33" s="32"/>
      <c r="H33" s="32"/>
      <c r="I33" s="32"/>
      <c r="J33" s="32"/>
      <c r="K33" s="32"/>
      <c r="L33" s="32"/>
      <c r="M33" s="32"/>
      <c r="N33" s="32"/>
      <c r="O33" s="32"/>
    </row>
    <row r="34" spans="1:15" ht="15">
      <c r="A34" s="32"/>
      <c r="B34" s="32"/>
      <c r="C34" s="32"/>
      <c r="D34" s="32"/>
      <c r="E34" s="32"/>
      <c r="F34" s="32"/>
      <c r="G34" s="32"/>
      <c r="H34" s="32"/>
      <c r="I34" s="32"/>
      <c r="J34" s="32"/>
      <c r="K34" s="32"/>
      <c r="L34" s="32"/>
      <c r="M34" s="32"/>
      <c r="N34" s="32"/>
      <c r="O34" s="32"/>
    </row>
    <row r="35" spans="1:15" ht="15">
      <c r="A35" s="32"/>
      <c r="B35" s="32"/>
      <c r="C35" s="32"/>
      <c r="D35" s="32"/>
      <c r="E35" s="32"/>
      <c r="F35" s="32"/>
      <c r="G35" s="32"/>
      <c r="H35" s="32"/>
      <c r="I35" s="32"/>
      <c r="J35" s="32"/>
      <c r="K35" s="32"/>
      <c r="L35" s="32"/>
      <c r="M35" s="32"/>
      <c r="N35" s="32"/>
      <c r="O35" s="32"/>
    </row>
    <row r="36" spans="1:15" ht="15">
      <c r="A36" s="32"/>
      <c r="B36" s="32"/>
      <c r="C36" s="32"/>
      <c r="D36" s="32"/>
      <c r="E36" s="32"/>
      <c r="F36" s="32"/>
      <c r="G36" s="32"/>
      <c r="H36" s="32"/>
      <c r="I36" s="32"/>
      <c r="J36" s="32"/>
      <c r="K36" s="32"/>
      <c r="L36" s="32"/>
      <c r="M36" s="32"/>
      <c r="N36" s="32"/>
      <c r="O36" s="32"/>
    </row>
    <row r="37" spans="1:15" ht="15">
      <c r="A37" s="32"/>
      <c r="B37" s="32"/>
      <c r="C37" s="32"/>
      <c r="D37" s="32"/>
      <c r="E37" s="32"/>
      <c r="F37" s="32"/>
      <c r="G37" s="32"/>
      <c r="H37" s="32"/>
      <c r="I37" s="32"/>
      <c r="J37" s="32"/>
      <c r="K37" s="32"/>
      <c r="L37" s="32"/>
      <c r="M37" s="32"/>
      <c r="N37" s="32"/>
      <c r="O37" s="32"/>
    </row>
    <row r="38" spans="1:15" ht="15">
      <c r="A38" s="32"/>
      <c r="B38" s="32"/>
      <c r="C38" s="32"/>
      <c r="D38" s="32"/>
      <c r="E38" s="32"/>
      <c r="F38" s="32"/>
      <c r="G38" s="32"/>
      <c r="H38" s="32"/>
      <c r="I38" s="32"/>
      <c r="J38" s="32"/>
      <c r="K38" s="32"/>
      <c r="L38" s="32"/>
      <c r="M38" s="32"/>
      <c r="N38" s="32"/>
      <c r="O38" s="32"/>
    </row>
    <row r="39" spans="1:15" ht="15">
      <c r="A39" s="32"/>
      <c r="B39" s="32"/>
      <c r="C39" s="32"/>
      <c r="D39" s="32"/>
      <c r="E39" s="32"/>
      <c r="F39" s="32"/>
      <c r="G39" s="32"/>
      <c r="H39" s="32"/>
      <c r="I39" s="32"/>
      <c r="J39" s="32"/>
      <c r="K39" s="32"/>
      <c r="L39" s="32"/>
      <c r="M39" s="32"/>
      <c r="N39" s="32"/>
      <c r="O39" s="32"/>
    </row>
    <row r="40" spans="1:15" ht="15">
      <c r="A40" s="32"/>
      <c r="B40" s="32"/>
      <c r="C40" s="32"/>
      <c r="D40" s="32"/>
      <c r="E40" s="32"/>
      <c r="F40" s="32"/>
      <c r="G40" s="32"/>
      <c r="H40" s="32"/>
      <c r="I40" s="32"/>
      <c r="J40" s="32"/>
      <c r="K40" s="32"/>
      <c r="L40" s="32"/>
      <c r="M40" s="32"/>
      <c r="N40" s="32"/>
      <c r="O40" s="32"/>
    </row>
    <row r="41" spans="1:15" ht="15">
      <c r="A41" s="32"/>
      <c r="B41" s="32"/>
      <c r="C41" s="32"/>
      <c r="D41" s="32"/>
      <c r="E41" s="32"/>
      <c r="F41" s="32"/>
      <c r="G41" s="32"/>
      <c r="H41" s="32"/>
      <c r="I41" s="32"/>
      <c r="J41" s="32"/>
      <c r="K41" s="32"/>
      <c r="L41" s="32"/>
      <c r="M41" s="32"/>
      <c r="N41" s="32"/>
      <c r="O41" s="32"/>
    </row>
    <row r="42" spans="1:15" ht="15">
      <c r="A42" s="32"/>
      <c r="B42" s="32"/>
      <c r="C42" s="32"/>
      <c r="D42" s="32"/>
      <c r="E42" s="32"/>
      <c r="F42" s="32"/>
      <c r="G42" s="32"/>
      <c r="H42" s="32"/>
      <c r="I42" s="32"/>
      <c r="J42" s="32"/>
      <c r="K42" s="32"/>
      <c r="L42" s="32"/>
      <c r="M42" s="32"/>
      <c r="N42" s="32"/>
      <c r="O42" s="32"/>
    </row>
  </sheetData>
  <mergeCells count="4">
    <mergeCell ref="D19:N19"/>
    <mergeCell ref="D20:N20"/>
    <mergeCell ref="D22:N22"/>
    <mergeCell ref="D23:N23"/>
  </mergeCells>
  <printOptions/>
  <pageMargins left="0.5" right="0.5" top="0.25" bottom="0.33" header="0.25"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3"/>
  <sheetViews>
    <sheetView showGridLines="0" zoomScaleSheetLayoutView="100" workbookViewId="0" topLeftCell="A4">
      <selection activeCell="B42" sqref="B42"/>
    </sheetView>
  </sheetViews>
  <sheetFormatPr defaultColWidth="9.140625" defaultRowHeight="12.75"/>
  <cols>
    <col min="1" max="1" width="2.421875" style="4" customWidth="1"/>
    <col min="2" max="2" width="18.8515625" style="4" customWidth="1"/>
    <col min="3" max="3" width="8.00390625" style="4" customWidth="1"/>
    <col min="4" max="4" width="5.421875" style="4" customWidth="1"/>
    <col min="5" max="5" width="1.7109375" style="4" customWidth="1"/>
    <col min="6" max="6" width="12.7109375" style="97" customWidth="1"/>
    <col min="7" max="7" width="1.7109375" style="5" customWidth="1"/>
    <col min="8" max="8" width="12.7109375" style="4" customWidth="1"/>
    <col min="9" max="9" width="2.7109375" style="4" customWidth="1"/>
    <col min="10" max="10" width="12.7109375" style="97"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2" t="s">
        <v>3</v>
      </c>
      <c r="B4" s="8"/>
      <c r="C4" s="8"/>
      <c r="D4" s="8"/>
      <c r="E4" s="8"/>
      <c r="F4" s="104"/>
      <c r="G4" s="9"/>
      <c r="H4" s="8"/>
      <c r="I4" s="8"/>
      <c r="J4" s="104"/>
      <c r="K4" s="9"/>
      <c r="L4" s="8"/>
      <c r="M4" s="23"/>
    </row>
    <row r="7" spans="1:12" ht="12.75">
      <c r="A7" s="10"/>
      <c r="B7" s="11"/>
      <c r="C7" s="11"/>
      <c r="D7" s="11"/>
      <c r="E7" s="11"/>
      <c r="F7" s="200"/>
      <c r="G7" s="12"/>
      <c r="H7" s="11"/>
      <c r="I7" s="11"/>
      <c r="J7" s="200"/>
      <c r="K7" s="12"/>
      <c r="L7" s="13"/>
    </row>
    <row r="8" spans="1:12" ht="12.75">
      <c r="A8" s="328" t="s">
        <v>200</v>
      </c>
      <c r="B8" s="329"/>
      <c r="C8" s="329"/>
      <c r="D8" s="329"/>
      <c r="E8" s="329"/>
      <c r="F8" s="329"/>
      <c r="G8" s="329"/>
      <c r="H8" s="329"/>
      <c r="I8" s="329"/>
      <c r="J8" s="329"/>
      <c r="K8" s="329"/>
      <c r="L8" s="330"/>
    </row>
    <row r="9" spans="1:12" ht="12.75">
      <c r="A9" s="331" t="s">
        <v>249</v>
      </c>
      <c r="B9" s="329"/>
      <c r="C9" s="329"/>
      <c r="D9" s="329"/>
      <c r="E9" s="329"/>
      <c r="F9" s="329"/>
      <c r="G9" s="329"/>
      <c r="H9" s="329"/>
      <c r="I9" s="329"/>
      <c r="J9" s="329"/>
      <c r="K9" s="329"/>
      <c r="L9" s="330"/>
    </row>
    <row r="10" spans="1:12" ht="12.75">
      <c r="A10" s="332" t="s">
        <v>4</v>
      </c>
      <c r="B10" s="333"/>
      <c r="C10" s="333"/>
      <c r="D10" s="333"/>
      <c r="E10" s="333"/>
      <c r="F10" s="333"/>
      <c r="G10" s="333"/>
      <c r="H10" s="333"/>
      <c r="I10" s="333"/>
      <c r="J10" s="333"/>
      <c r="K10" s="333"/>
      <c r="L10" s="334"/>
    </row>
    <row r="11" spans="1:12" ht="12.75">
      <c r="A11" s="15"/>
      <c r="B11" s="8"/>
      <c r="C11" s="8"/>
      <c r="D11" s="8"/>
      <c r="E11" s="8"/>
      <c r="F11" s="104"/>
      <c r="G11" s="9"/>
      <c r="H11" s="8"/>
      <c r="I11" s="8"/>
      <c r="J11" s="104"/>
      <c r="K11" s="9"/>
      <c r="L11" s="16"/>
    </row>
    <row r="14" spans="6:12" ht="12.75">
      <c r="F14" s="325" t="s">
        <v>94</v>
      </c>
      <c r="G14" s="325"/>
      <c r="H14" s="325"/>
      <c r="J14" s="325" t="s">
        <v>95</v>
      </c>
      <c r="K14" s="325"/>
      <c r="L14" s="325"/>
    </row>
    <row r="15" spans="6:13" ht="12.75">
      <c r="F15" s="325" t="s">
        <v>241</v>
      </c>
      <c r="G15" s="325"/>
      <c r="H15" s="325"/>
      <c r="J15" s="325" t="s">
        <v>251</v>
      </c>
      <c r="K15" s="325"/>
      <c r="L15" s="325"/>
      <c r="M15" s="96"/>
    </row>
    <row r="16" spans="4:12" ht="12.75">
      <c r="D16" s="18" t="s">
        <v>55</v>
      </c>
      <c r="E16" s="18"/>
      <c r="F16" s="199" t="s">
        <v>250</v>
      </c>
      <c r="G16" s="14"/>
      <c r="H16" s="17" t="s">
        <v>199</v>
      </c>
      <c r="I16" s="17"/>
      <c r="J16" s="199" t="s">
        <v>250</v>
      </c>
      <c r="K16" s="14"/>
      <c r="L16" s="17" t="s">
        <v>199</v>
      </c>
    </row>
    <row r="17" spans="6:12" s="5" customFormat="1" ht="13.5">
      <c r="F17" s="201" t="s">
        <v>5</v>
      </c>
      <c r="G17" s="24"/>
      <c r="H17" s="121" t="s">
        <v>5</v>
      </c>
      <c r="I17" s="19"/>
      <c r="J17" s="201" t="s">
        <v>5</v>
      </c>
      <c r="K17" s="24"/>
      <c r="L17" s="121" t="s">
        <v>5</v>
      </c>
    </row>
    <row r="18" spans="6:12" s="5" customFormat="1" ht="13.5">
      <c r="F18" s="201"/>
      <c r="G18" s="24"/>
      <c r="H18" s="121"/>
      <c r="I18" s="19"/>
      <c r="J18" s="201"/>
      <c r="K18" s="24"/>
      <c r="L18" s="121"/>
    </row>
    <row r="19" spans="7:11" ht="12.75">
      <c r="G19" s="25"/>
      <c r="K19" s="25"/>
    </row>
    <row r="20" spans="1:12" ht="12.75">
      <c r="A20" s="5" t="s">
        <v>8</v>
      </c>
      <c r="F20" s="97">
        <v>4234534</v>
      </c>
      <c r="G20" s="29"/>
      <c r="H20" s="99">
        <v>7566939</v>
      </c>
      <c r="I20" s="21"/>
      <c r="J20" s="97">
        <v>18723272</v>
      </c>
      <c r="K20" s="29"/>
      <c r="L20" s="99">
        <v>25738642</v>
      </c>
    </row>
    <row r="21" spans="7:12" ht="12.75">
      <c r="G21" s="29"/>
      <c r="H21" s="99"/>
      <c r="I21" s="21"/>
      <c r="K21" s="29"/>
      <c r="L21" s="99"/>
    </row>
    <row r="22" spans="2:13" s="26" customFormat="1" ht="12.75">
      <c r="B22" s="4" t="s">
        <v>6</v>
      </c>
      <c r="C22" s="23"/>
      <c r="D22" s="4"/>
      <c r="E22" s="4"/>
      <c r="F22" s="205">
        <v>-3359207</v>
      </c>
      <c r="G22" s="29"/>
      <c r="H22" s="99">
        <v>-6903915</v>
      </c>
      <c r="I22" s="21"/>
      <c r="J22" s="205">
        <v>-15724256</v>
      </c>
      <c r="K22" s="29"/>
      <c r="L22" s="99">
        <v>-21755745</v>
      </c>
      <c r="M22" s="4"/>
    </row>
    <row r="23" spans="6:12" ht="12.75">
      <c r="F23" s="104"/>
      <c r="G23" s="29"/>
      <c r="H23" s="101"/>
      <c r="I23" s="21"/>
      <c r="J23" s="104"/>
      <c r="K23" s="29"/>
      <c r="L23" s="101"/>
    </row>
    <row r="24" spans="1:12" ht="12.75">
      <c r="A24" s="5" t="s">
        <v>192</v>
      </c>
      <c r="F24" s="97">
        <f>SUM(F20:F23)</f>
        <v>875327</v>
      </c>
      <c r="G24" s="20"/>
      <c r="H24" s="99">
        <f>SUM(H20:H23)</f>
        <v>663024</v>
      </c>
      <c r="I24" s="21"/>
      <c r="J24" s="97">
        <f>SUM(J20:J23)</f>
        <v>2999016</v>
      </c>
      <c r="K24" s="29"/>
      <c r="L24" s="99">
        <f>SUM(L20:L23)</f>
        <v>3982897</v>
      </c>
    </row>
    <row r="25" spans="7:12" ht="12.75">
      <c r="G25" s="29"/>
      <c r="H25" s="98"/>
      <c r="I25" s="21"/>
      <c r="K25" s="29"/>
      <c r="L25" s="98"/>
    </row>
    <row r="26" spans="2:12" ht="12.75">
      <c r="B26" s="4" t="s">
        <v>7</v>
      </c>
      <c r="F26" s="97">
        <v>112999</v>
      </c>
      <c r="G26" s="29"/>
      <c r="H26" s="99">
        <v>78218</v>
      </c>
      <c r="I26" s="21"/>
      <c r="J26" s="97">
        <v>553447</v>
      </c>
      <c r="K26" s="29"/>
      <c r="L26" s="99">
        <v>336778</v>
      </c>
    </row>
    <row r="27" spans="2:12" ht="12.75">
      <c r="B27" s="4" t="s">
        <v>174</v>
      </c>
      <c r="F27" s="97">
        <v>-148147</v>
      </c>
      <c r="G27" s="29"/>
      <c r="H27" s="99">
        <v>14688</v>
      </c>
      <c r="I27" s="21"/>
      <c r="J27" s="97">
        <v>-148147</v>
      </c>
      <c r="K27" s="29"/>
      <c r="L27" s="99">
        <v>-483494</v>
      </c>
    </row>
    <row r="28" spans="2:13" s="26" customFormat="1" ht="12.75">
      <c r="B28" s="4" t="s">
        <v>96</v>
      </c>
      <c r="C28" s="4"/>
      <c r="D28" s="4"/>
      <c r="E28" s="4"/>
      <c r="F28" s="97">
        <v>-835988</v>
      </c>
      <c r="G28" s="29"/>
      <c r="H28" s="99">
        <v>-861790</v>
      </c>
      <c r="I28" s="21"/>
      <c r="J28" s="205">
        <v>-3344787</v>
      </c>
      <c r="K28" s="29"/>
      <c r="L28" s="99">
        <v>-3420421</v>
      </c>
      <c r="M28" s="4"/>
    </row>
    <row r="29" spans="2:13" s="26" customFormat="1" ht="12.75">
      <c r="B29" s="4"/>
      <c r="C29" s="4"/>
      <c r="D29" s="4"/>
      <c r="E29" s="4"/>
      <c r="F29" s="97"/>
      <c r="G29" s="29"/>
      <c r="H29" s="99"/>
      <c r="I29" s="21"/>
      <c r="J29" s="205"/>
      <c r="K29" s="29"/>
      <c r="L29" s="99"/>
      <c r="M29" s="4"/>
    </row>
    <row r="30" spans="6:12" ht="12.75">
      <c r="F30" s="104"/>
      <c r="G30" s="29"/>
      <c r="H30" s="101"/>
      <c r="I30" s="21"/>
      <c r="J30" s="104"/>
      <c r="K30" s="29"/>
      <c r="L30" s="101"/>
    </row>
    <row r="31" spans="1:12" ht="12.75">
      <c r="A31" s="5" t="s">
        <v>245</v>
      </c>
      <c r="F31" s="119">
        <f>SUM(F24:F30)</f>
        <v>4191</v>
      </c>
      <c r="G31" s="72"/>
      <c r="H31" s="102">
        <f>SUM(H24:H30)</f>
        <v>-105860</v>
      </c>
      <c r="I31" s="72"/>
      <c r="J31" s="119">
        <f>SUM(J24:J30)</f>
        <v>59529</v>
      </c>
      <c r="K31" s="72"/>
      <c r="L31" s="102">
        <f>SUM(L24:L30)</f>
        <v>415760</v>
      </c>
    </row>
    <row r="32" spans="1:12" ht="12.75">
      <c r="A32" s="5"/>
      <c r="G32" s="29"/>
      <c r="H32" s="98"/>
      <c r="I32" s="21"/>
      <c r="K32" s="29"/>
      <c r="L32" s="98"/>
    </row>
    <row r="33" spans="1:12" ht="12.75">
      <c r="A33" s="5"/>
      <c r="B33" s="4" t="s">
        <v>97</v>
      </c>
      <c r="D33" s="78" t="s">
        <v>225</v>
      </c>
      <c r="F33" s="97">
        <v>-2573</v>
      </c>
      <c r="G33" s="89"/>
      <c r="H33" s="98">
        <v>0</v>
      </c>
      <c r="I33" s="99"/>
      <c r="J33" s="97">
        <v>-2573</v>
      </c>
      <c r="K33" s="89"/>
      <c r="L33" s="98">
        <v>0</v>
      </c>
    </row>
    <row r="34" spans="1:12" ht="12.75">
      <c r="A34" s="5"/>
      <c r="F34" s="104"/>
      <c r="G34" s="29"/>
      <c r="H34" s="101"/>
      <c r="I34" s="21"/>
      <c r="J34" s="104"/>
      <c r="K34" s="29"/>
      <c r="L34" s="101"/>
    </row>
    <row r="35" spans="1:12" ht="12.75">
      <c r="A35" s="5" t="s">
        <v>193</v>
      </c>
      <c r="F35" s="119">
        <f>SUM(F31:F34)</f>
        <v>1618</v>
      </c>
      <c r="G35" s="72"/>
      <c r="H35" s="102">
        <f>SUM(H31:H34)</f>
        <v>-105860</v>
      </c>
      <c r="I35" s="72"/>
      <c r="J35" s="119">
        <f>SUM(J31:J34)</f>
        <v>56956</v>
      </c>
      <c r="K35" s="72"/>
      <c r="L35" s="102">
        <f>SUM(L31:L34)</f>
        <v>415760</v>
      </c>
    </row>
    <row r="36" spans="7:12" ht="12.75">
      <c r="G36" s="29"/>
      <c r="H36" s="98"/>
      <c r="I36" s="21"/>
      <c r="K36" s="29"/>
      <c r="L36" s="98"/>
    </row>
    <row r="37" spans="2:12" ht="12.75">
      <c r="B37" s="4" t="s">
        <v>98</v>
      </c>
      <c r="D37" s="78" t="s">
        <v>43</v>
      </c>
      <c r="E37" s="17"/>
      <c r="F37" s="97">
        <v>-3000</v>
      </c>
      <c r="G37" s="29"/>
      <c r="H37" s="99">
        <v>-3000</v>
      </c>
      <c r="I37" s="30"/>
      <c r="J37" s="97">
        <v>-3000</v>
      </c>
      <c r="K37" s="29"/>
      <c r="L37" s="99">
        <v>-8000</v>
      </c>
    </row>
    <row r="38" spans="4:12" ht="12.75">
      <c r="D38" s="78"/>
      <c r="E38" s="17"/>
      <c r="F38" s="104"/>
      <c r="G38" s="29"/>
      <c r="H38" s="101"/>
      <c r="I38" s="21"/>
      <c r="J38" s="104"/>
      <c r="K38" s="29"/>
      <c r="L38" s="101"/>
    </row>
    <row r="39" spans="1:12" ht="13.5" thickBot="1">
      <c r="A39" s="5" t="s">
        <v>246</v>
      </c>
      <c r="D39" s="78" t="s">
        <v>35</v>
      </c>
      <c r="F39" s="105">
        <f>SUM(F35:F38)</f>
        <v>-1382</v>
      </c>
      <c r="G39" s="29"/>
      <c r="H39" s="103">
        <f>SUM(H35:H38)</f>
        <v>-108860</v>
      </c>
      <c r="I39" s="21"/>
      <c r="J39" s="105">
        <f>SUM(J35:J38)</f>
        <v>53956</v>
      </c>
      <c r="K39" s="29"/>
      <c r="L39" s="103">
        <f>SUM(L35:L38)</f>
        <v>407760</v>
      </c>
    </row>
    <row r="40" spans="1:12" ht="12.75">
      <c r="A40" s="5"/>
      <c r="D40" s="78"/>
      <c r="F40" s="89"/>
      <c r="G40" s="29"/>
      <c r="H40" s="100"/>
      <c r="I40" s="21"/>
      <c r="J40" s="89"/>
      <c r="K40" s="29"/>
      <c r="L40" s="100"/>
    </row>
    <row r="41" spans="1:12" ht="12.75">
      <c r="A41" s="5" t="s">
        <v>99</v>
      </c>
      <c r="D41" s="26"/>
      <c r="G41" s="29"/>
      <c r="H41" s="100"/>
      <c r="I41" s="21"/>
      <c r="K41" s="29"/>
      <c r="L41" s="100"/>
    </row>
    <row r="42" spans="1:12" ht="12.75">
      <c r="A42" s="5"/>
      <c r="B42" s="4" t="s">
        <v>100</v>
      </c>
      <c r="D42" s="26"/>
      <c r="F42" s="120">
        <f>F39</f>
        <v>-1382</v>
      </c>
      <c r="G42" s="87"/>
      <c r="H42" s="91">
        <f>H39</f>
        <v>-108860</v>
      </c>
      <c r="I42" s="87"/>
      <c r="J42" s="120">
        <f>J39</f>
        <v>53956</v>
      </c>
      <c r="K42" s="87"/>
      <c r="L42" s="91">
        <f>L39</f>
        <v>407760</v>
      </c>
    </row>
    <row r="43" spans="1:12" ht="12.75">
      <c r="A43" s="5"/>
      <c r="B43" s="4" t="s">
        <v>77</v>
      </c>
      <c r="D43" s="26"/>
      <c r="F43" s="97">
        <v>0</v>
      </c>
      <c r="G43" s="89"/>
      <c r="H43" s="100">
        <v>0</v>
      </c>
      <c r="I43" s="99"/>
      <c r="J43" s="97">
        <v>0</v>
      </c>
      <c r="K43" s="89"/>
      <c r="L43" s="100">
        <v>0</v>
      </c>
    </row>
    <row r="44" spans="1:12" ht="13.5" thickBot="1">
      <c r="A44" s="5" t="s">
        <v>247</v>
      </c>
      <c r="D44" s="26"/>
      <c r="F44" s="105">
        <f>SUM(F42:F43)</f>
        <v>-1382</v>
      </c>
      <c r="G44" s="29"/>
      <c r="H44" s="103">
        <f>SUM(H42:H43)</f>
        <v>-108860</v>
      </c>
      <c r="I44" s="21"/>
      <c r="J44" s="105">
        <f>SUM(J42:J43)</f>
        <v>53956</v>
      </c>
      <c r="K44" s="29"/>
      <c r="L44" s="103">
        <f>SUM(L42:L43)</f>
        <v>407760</v>
      </c>
    </row>
    <row r="45" spans="1:12" ht="12.75">
      <c r="A45" s="5"/>
      <c r="D45" s="26"/>
      <c r="G45" s="29"/>
      <c r="H45" s="68"/>
      <c r="I45" s="21"/>
      <c r="K45" s="29"/>
      <c r="L45" s="87"/>
    </row>
    <row r="46" spans="1:12" ht="12.75">
      <c r="A46" s="5"/>
      <c r="D46" s="26"/>
      <c r="G46" s="29"/>
      <c r="H46" s="68"/>
      <c r="I46" s="21"/>
      <c r="K46" s="29"/>
      <c r="L46" s="87"/>
    </row>
    <row r="47" spans="1:12" ht="12.75">
      <c r="A47" s="5" t="s">
        <v>101</v>
      </c>
      <c r="D47" s="26"/>
      <c r="G47" s="29"/>
      <c r="H47" s="68"/>
      <c r="I47" s="21"/>
      <c r="K47" s="29"/>
      <c r="L47" s="87"/>
    </row>
    <row r="48" spans="1:12" ht="12.75">
      <c r="A48" s="5"/>
      <c r="D48" s="26"/>
      <c r="G48" s="29"/>
      <c r="H48" s="68"/>
      <c r="I48" s="21"/>
      <c r="K48" s="29"/>
      <c r="L48" s="87"/>
    </row>
    <row r="49" spans="1:12" ht="13.5" thickBot="1">
      <c r="A49" s="73" t="s">
        <v>236</v>
      </c>
      <c r="D49" s="78" t="s">
        <v>119</v>
      </c>
      <c r="F49" s="204">
        <f>F39/163000000*100</f>
        <v>-0.0008478527607361963</v>
      </c>
      <c r="G49" s="106"/>
      <c r="H49" s="183">
        <f>H39/16300000*10</f>
        <v>-0.06678527607361963</v>
      </c>
      <c r="I49" s="106"/>
      <c r="J49" s="204">
        <f>J39/16300000*10</f>
        <v>0.03310184049079754</v>
      </c>
      <c r="K49" s="106"/>
      <c r="L49" s="183">
        <f>L39/16300000*10</f>
        <v>0.250159509202454</v>
      </c>
    </row>
    <row r="50" spans="4:12" ht="12.75">
      <c r="D50" s="26"/>
      <c r="F50" s="119"/>
      <c r="G50" s="107"/>
      <c r="H50" s="109"/>
      <c r="I50" s="109"/>
      <c r="J50" s="119"/>
      <c r="K50" s="107"/>
      <c r="L50" s="109"/>
    </row>
    <row r="51" spans="1:12" ht="13.5" thickBot="1">
      <c r="A51" s="73" t="s">
        <v>102</v>
      </c>
      <c r="F51" s="202" t="s">
        <v>121</v>
      </c>
      <c r="G51" s="107"/>
      <c r="H51" s="108" t="s">
        <v>121</v>
      </c>
      <c r="I51" s="109"/>
      <c r="J51" s="202" t="s">
        <v>121</v>
      </c>
      <c r="K51" s="107"/>
      <c r="L51" s="108" t="s">
        <v>121</v>
      </c>
    </row>
    <row r="52" spans="1:12" ht="12.75">
      <c r="A52" s="5"/>
      <c r="G52" s="29"/>
      <c r="H52" s="21"/>
      <c r="I52" s="21"/>
      <c r="K52" s="29"/>
      <c r="L52" s="21"/>
    </row>
    <row r="53" spans="7:12" ht="12.75">
      <c r="G53" s="65"/>
      <c r="H53" s="66"/>
      <c r="I53" s="66"/>
      <c r="K53" s="65"/>
      <c r="L53" s="66"/>
    </row>
    <row r="54" spans="7:12" ht="12.75">
      <c r="G54" s="65"/>
      <c r="H54" s="66"/>
      <c r="I54" s="66"/>
      <c r="K54" s="65"/>
      <c r="L54" s="66"/>
    </row>
    <row r="55" spans="1:12" ht="12.75" customHeight="1">
      <c r="A55" s="323"/>
      <c r="B55" s="324"/>
      <c r="C55" s="324"/>
      <c r="D55" s="324"/>
      <c r="E55" s="324"/>
      <c r="F55" s="324"/>
      <c r="G55" s="324"/>
      <c r="H55" s="324"/>
      <c r="I55" s="85"/>
      <c r="J55" s="206"/>
      <c r="K55" s="85"/>
      <c r="L55" s="85"/>
    </row>
    <row r="56" spans="1:11" ht="12.75">
      <c r="A56" s="324"/>
      <c r="B56" s="324"/>
      <c r="C56" s="324"/>
      <c r="D56" s="324"/>
      <c r="E56" s="324"/>
      <c r="F56" s="324"/>
      <c r="G56" s="324"/>
      <c r="H56" s="324"/>
      <c r="J56" s="99"/>
      <c r="K56" s="4"/>
    </row>
    <row r="57" spans="1:12" ht="12.75" customHeight="1">
      <c r="A57" s="323" t="s">
        <v>203</v>
      </c>
      <c r="B57" s="323"/>
      <c r="C57" s="323"/>
      <c r="D57" s="323"/>
      <c r="E57" s="323"/>
      <c r="F57" s="323"/>
      <c r="G57" s="323"/>
      <c r="H57" s="323"/>
      <c r="I57" s="327"/>
      <c r="J57" s="327"/>
      <c r="K57" s="327"/>
      <c r="L57" s="327"/>
    </row>
    <row r="58" spans="1:12" ht="27.75" customHeight="1">
      <c r="A58" s="323"/>
      <c r="B58" s="323"/>
      <c r="C58" s="323"/>
      <c r="D58" s="323"/>
      <c r="E58" s="323"/>
      <c r="F58" s="323"/>
      <c r="G58" s="323"/>
      <c r="H58" s="323"/>
      <c r="I58" s="327"/>
      <c r="J58" s="327"/>
      <c r="K58" s="327"/>
      <c r="L58" s="327"/>
    </row>
    <row r="60" spans="1:12" ht="12.75">
      <c r="A60" s="326"/>
      <c r="B60" s="326"/>
      <c r="C60" s="326"/>
      <c r="D60" s="326"/>
      <c r="E60" s="326"/>
      <c r="F60" s="326"/>
      <c r="G60" s="326"/>
      <c r="H60" s="326"/>
      <c r="I60" s="326"/>
      <c r="J60" s="326"/>
      <c r="K60" s="326"/>
      <c r="L60" s="326"/>
    </row>
    <row r="61" spans="1:12" ht="12.75">
      <c r="A61" s="326"/>
      <c r="B61" s="326"/>
      <c r="C61" s="326"/>
      <c r="D61" s="326"/>
      <c r="E61" s="326"/>
      <c r="F61" s="326"/>
      <c r="G61" s="326"/>
      <c r="H61" s="326"/>
      <c r="I61" s="326"/>
      <c r="J61" s="326"/>
      <c r="K61" s="326"/>
      <c r="L61" s="326"/>
    </row>
    <row r="62" spans="1:12" ht="12.75">
      <c r="A62" s="326"/>
      <c r="B62" s="326"/>
      <c r="C62" s="326"/>
      <c r="D62" s="326"/>
      <c r="E62" s="326"/>
      <c r="F62" s="326"/>
      <c r="G62" s="326"/>
      <c r="H62" s="326"/>
      <c r="I62" s="326"/>
      <c r="J62" s="326"/>
      <c r="K62" s="326"/>
      <c r="L62" s="326"/>
    </row>
    <row r="63" spans="1:12" ht="12.75">
      <c r="A63" s="28"/>
      <c r="B63" s="28"/>
      <c r="C63" s="28"/>
      <c r="D63" s="28"/>
      <c r="E63" s="28"/>
      <c r="F63" s="203"/>
      <c r="G63" s="28"/>
      <c r="H63" s="28"/>
      <c r="I63" s="28"/>
      <c r="J63" s="203"/>
      <c r="K63" s="28"/>
      <c r="L63" s="28"/>
    </row>
  </sheetData>
  <mergeCells count="10">
    <mergeCell ref="A8:L8"/>
    <mergeCell ref="A9:L9"/>
    <mergeCell ref="A10:L10"/>
    <mergeCell ref="J14:L14"/>
    <mergeCell ref="F14:H14"/>
    <mergeCell ref="A55:H56"/>
    <mergeCell ref="F15:H15"/>
    <mergeCell ref="J15:L15"/>
    <mergeCell ref="A60:L62"/>
    <mergeCell ref="A57:L58"/>
  </mergeCells>
  <printOptions/>
  <pageMargins left="0.5" right="0.5" top="0.35" bottom="0.43" header="0.35" footer="0.4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showGridLines="0" zoomScaleSheetLayoutView="100" workbookViewId="0" topLeftCell="A47">
      <selection activeCell="B52" sqref="B52"/>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28" t="s">
        <v>252</v>
      </c>
      <c r="B8" s="329"/>
      <c r="C8" s="329"/>
      <c r="D8" s="329"/>
      <c r="E8" s="329"/>
      <c r="F8" s="329"/>
      <c r="G8" s="329"/>
      <c r="H8" s="330"/>
    </row>
    <row r="9" spans="1:8" ht="12.75">
      <c r="A9" s="335" t="str">
        <f>CIS!A10</f>
        <v>(The  figures  have  not  been  audited)</v>
      </c>
      <c r="B9" s="333"/>
      <c r="C9" s="333"/>
      <c r="D9" s="333"/>
      <c r="E9" s="333"/>
      <c r="F9" s="333"/>
      <c r="G9" s="333"/>
      <c r="H9" s="334"/>
    </row>
    <row r="10" spans="1:8" ht="12" customHeight="1">
      <c r="A10" s="15"/>
      <c r="B10" s="8"/>
      <c r="C10" s="8"/>
      <c r="D10" s="8"/>
      <c r="E10" s="8"/>
      <c r="F10" s="9"/>
      <c r="G10" s="8"/>
      <c r="H10" s="16"/>
    </row>
    <row r="11" ht="12" customHeight="1"/>
    <row r="12" ht="12" customHeight="1"/>
    <row r="13" spans="6:8" ht="12.75">
      <c r="F13" s="18" t="s">
        <v>72</v>
      </c>
      <c r="H13" s="17" t="s">
        <v>72</v>
      </c>
    </row>
    <row r="14" spans="6:8" ht="12.75">
      <c r="F14" s="18" t="s">
        <v>250</v>
      </c>
      <c r="H14" s="17" t="s">
        <v>199</v>
      </c>
    </row>
    <row r="15" spans="4:8" ht="12.75">
      <c r="D15" s="18" t="s">
        <v>55</v>
      </c>
      <c r="E15" s="17"/>
      <c r="F15" s="18" t="s">
        <v>74</v>
      </c>
      <c r="H15" s="17" t="s">
        <v>73</v>
      </c>
    </row>
    <row r="16" spans="6:8" ht="13.5">
      <c r="F16" s="19" t="s">
        <v>5</v>
      </c>
      <c r="H16" s="121" t="s">
        <v>5</v>
      </c>
    </row>
    <row r="17" spans="6:8" ht="12.75">
      <c r="F17" s="20"/>
      <c r="H17" s="72"/>
    </row>
    <row r="18" spans="2:8" ht="12.75">
      <c r="B18" s="4" t="s">
        <v>93</v>
      </c>
      <c r="D18" s="78" t="s">
        <v>109</v>
      </c>
      <c r="F18" s="97">
        <v>8309536</v>
      </c>
      <c r="G18" s="21"/>
      <c r="H18" s="266">
        <v>8205780</v>
      </c>
    </row>
    <row r="19" spans="2:8" ht="13.5" thickBot="1">
      <c r="B19" s="5" t="s">
        <v>86</v>
      </c>
      <c r="D19" s="78"/>
      <c r="F19" s="105">
        <f>SUM(F18)</f>
        <v>8309536</v>
      </c>
      <c r="G19" s="21"/>
      <c r="H19" s="268">
        <f>SUM(H18:H18)</f>
        <v>8205780</v>
      </c>
    </row>
    <row r="20" spans="4:8" ht="12.75">
      <c r="D20" s="17"/>
      <c r="F20" s="29"/>
      <c r="G20" s="21"/>
      <c r="H20" s="30"/>
    </row>
    <row r="21" spans="2:8" ht="12.75">
      <c r="B21" s="4" t="s">
        <v>88</v>
      </c>
      <c r="F21" s="123">
        <v>10973239</v>
      </c>
      <c r="G21" s="21"/>
      <c r="H21" s="180">
        <v>8520484</v>
      </c>
    </row>
    <row r="22" spans="2:8" ht="12.75">
      <c r="B22" s="4" t="s">
        <v>291</v>
      </c>
      <c r="F22" s="124">
        <v>4494087</v>
      </c>
      <c r="G22" s="21"/>
      <c r="H22" s="181">
        <v>7276158</v>
      </c>
    </row>
    <row r="23" spans="2:8" ht="12.75">
      <c r="B23" s="4" t="s">
        <v>292</v>
      </c>
      <c r="D23" s="17"/>
      <c r="F23" s="124">
        <v>72745</v>
      </c>
      <c r="G23" s="21"/>
      <c r="H23" s="181">
        <v>196254</v>
      </c>
    </row>
    <row r="24" spans="2:8" ht="12.75">
      <c r="B24" s="4" t="s">
        <v>122</v>
      </c>
      <c r="D24" s="17"/>
      <c r="F24" s="124">
        <v>76894</v>
      </c>
      <c r="G24" s="21"/>
      <c r="H24" s="181">
        <v>95969</v>
      </c>
    </row>
    <row r="25" spans="2:8" ht="12.75">
      <c r="B25" s="4" t="s">
        <v>89</v>
      </c>
      <c r="D25" s="17"/>
      <c r="F25" s="124">
        <v>728874</v>
      </c>
      <c r="G25" s="21"/>
      <c r="H25" s="181">
        <v>1316468</v>
      </c>
    </row>
    <row r="26" spans="2:8" ht="12.75">
      <c r="B26" s="4" t="s">
        <v>90</v>
      </c>
      <c r="D26" s="17"/>
      <c r="F26" s="235">
        <v>1175375</v>
      </c>
      <c r="G26" s="21"/>
      <c r="H26" s="267">
        <v>681416</v>
      </c>
    </row>
    <row r="27" spans="2:8" ht="12" customHeight="1">
      <c r="B27" s="5" t="s">
        <v>87</v>
      </c>
      <c r="F27" s="235">
        <f>SUM(F21:F26)</f>
        <v>17521214</v>
      </c>
      <c r="G27" s="21"/>
      <c r="H27" s="178">
        <f>SUM(H21:H26)</f>
        <v>18086749</v>
      </c>
    </row>
    <row r="28" spans="2:8" ht="12" customHeight="1">
      <c r="B28" s="5"/>
      <c r="F28" s="237"/>
      <c r="G28" s="21"/>
      <c r="H28" s="30"/>
    </row>
    <row r="29" spans="2:8" ht="13.5" thickBot="1">
      <c r="B29" s="5" t="s">
        <v>91</v>
      </c>
      <c r="F29" s="236">
        <f>F19+F27</f>
        <v>25830750</v>
      </c>
      <c r="H29" s="74">
        <f>H19+H27</f>
        <v>26292529</v>
      </c>
    </row>
    <row r="30" spans="6:8" ht="12" customHeight="1">
      <c r="F30" s="20"/>
      <c r="G30" s="21"/>
      <c r="H30" s="72"/>
    </row>
    <row r="31" spans="1:8" ht="13.5">
      <c r="A31" s="1"/>
      <c r="B31" s="2"/>
      <c r="F31" s="20"/>
      <c r="G31" s="21"/>
      <c r="H31" s="72"/>
    </row>
    <row r="32" spans="1:8" ht="12" customHeight="1">
      <c r="A32" s="1"/>
      <c r="B32" s="88" t="s">
        <v>75</v>
      </c>
      <c r="F32" s="20"/>
      <c r="G32" s="21"/>
      <c r="H32" s="72"/>
    </row>
    <row r="33" spans="1:8" ht="12.75">
      <c r="A33" s="2"/>
      <c r="B33" s="3" t="s">
        <v>83</v>
      </c>
      <c r="F33" s="123">
        <v>16300000</v>
      </c>
      <c r="G33" s="83"/>
      <c r="H33" s="179">
        <v>16300000</v>
      </c>
    </row>
    <row r="34" spans="1:8" ht="12.75">
      <c r="A34" s="2"/>
      <c r="B34" s="3" t="s">
        <v>84</v>
      </c>
      <c r="F34" s="124">
        <v>4663468</v>
      </c>
      <c r="G34" s="21"/>
      <c r="H34" s="177">
        <v>4663468</v>
      </c>
    </row>
    <row r="35" spans="1:8" ht="12.75">
      <c r="A35" s="2"/>
      <c r="B35" s="3" t="s">
        <v>229</v>
      </c>
      <c r="F35" s="270">
        <f>Equity!H23</f>
        <v>-1835376</v>
      </c>
      <c r="G35" s="21"/>
      <c r="H35" s="233">
        <v>-1889332</v>
      </c>
    </row>
    <row r="36" spans="1:8" ht="12.75">
      <c r="A36" s="2"/>
      <c r="B36" s="92" t="s">
        <v>76</v>
      </c>
      <c r="F36" s="89">
        <f>SUM(F33:F35)</f>
        <v>19128092</v>
      </c>
      <c r="G36" s="21"/>
      <c r="H36" s="87">
        <f>SUM(H33:H35)</f>
        <v>19074136</v>
      </c>
    </row>
    <row r="37" spans="1:8" ht="12.75">
      <c r="A37" s="2"/>
      <c r="B37" s="92" t="s">
        <v>77</v>
      </c>
      <c r="F37" s="90">
        <v>0</v>
      </c>
      <c r="G37" s="21"/>
      <c r="H37" s="91">
        <v>0</v>
      </c>
    </row>
    <row r="38" spans="1:8" ht="12.75">
      <c r="A38" s="2"/>
      <c r="B38" s="92" t="s">
        <v>92</v>
      </c>
      <c r="F38" s="93">
        <f>SUM(F36:F37)</f>
        <v>19128092</v>
      </c>
      <c r="G38" s="21"/>
      <c r="H38" s="94">
        <f>SUM(H36:H37)</f>
        <v>19074136</v>
      </c>
    </row>
    <row r="39" spans="1:8" ht="12.75">
      <c r="A39" s="2"/>
      <c r="B39" s="92"/>
      <c r="F39" s="89"/>
      <c r="G39" s="21"/>
      <c r="H39" s="91"/>
    </row>
    <row r="40" spans="1:8" ht="12.75">
      <c r="A40" s="2"/>
      <c r="B40" s="92" t="s">
        <v>78</v>
      </c>
      <c r="F40" s="20"/>
      <c r="G40" s="21"/>
      <c r="H40" s="87"/>
    </row>
    <row r="41" spans="1:8" ht="12.75">
      <c r="A41" s="2"/>
      <c r="B41" s="4" t="s">
        <v>253</v>
      </c>
      <c r="D41" s="78" t="s">
        <v>49</v>
      </c>
      <c r="F41" s="20">
        <v>65766</v>
      </c>
      <c r="G41" s="21"/>
      <c r="H41" s="87"/>
    </row>
    <row r="42" spans="1:8" ht="12.75">
      <c r="A42" s="2"/>
      <c r="B42" s="3" t="s">
        <v>85</v>
      </c>
      <c r="F42" s="97">
        <v>0</v>
      </c>
      <c r="G42" s="21"/>
      <c r="H42" s="99">
        <v>0</v>
      </c>
    </row>
    <row r="43" spans="2:8" ht="12" customHeight="1">
      <c r="B43" s="5" t="s">
        <v>79</v>
      </c>
      <c r="F43" s="93">
        <f>SUM(F41:F42)</f>
        <v>65766</v>
      </c>
      <c r="G43" s="21"/>
      <c r="H43" s="207">
        <f>SUM(H41:H42)</f>
        <v>0</v>
      </c>
    </row>
    <row r="44" spans="2:8" ht="12" customHeight="1">
      <c r="B44" s="5"/>
      <c r="F44" s="29"/>
      <c r="G44" s="21"/>
      <c r="H44" s="87"/>
    </row>
    <row r="45" spans="2:8" ht="12.75">
      <c r="B45" s="4" t="s">
        <v>293</v>
      </c>
      <c r="F45" s="123">
        <v>4420183</v>
      </c>
      <c r="G45" s="21"/>
      <c r="H45" s="180">
        <v>5997410</v>
      </c>
    </row>
    <row r="46" spans="2:8" ht="12.75">
      <c r="B46" s="4" t="s">
        <v>294</v>
      </c>
      <c r="F46" s="124">
        <v>2177972</v>
      </c>
      <c r="G46" s="21"/>
      <c r="H46" s="181">
        <v>1220983</v>
      </c>
    </row>
    <row r="47" spans="2:8" ht="12.75">
      <c r="B47" s="4" t="s">
        <v>253</v>
      </c>
      <c r="D47" s="78" t="s">
        <v>49</v>
      </c>
      <c r="F47" s="124">
        <v>38737</v>
      </c>
      <c r="G47" s="21"/>
      <c r="H47" s="181">
        <v>0</v>
      </c>
    </row>
    <row r="48" spans="2:8" s="23" customFormat="1" ht="12.75">
      <c r="B48" s="25" t="s">
        <v>80</v>
      </c>
      <c r="F48" s="125">
        <f>SUM(F45:F47)</f>
        <v>6636892</v>
      </c>
      <c r="G48" s="30"/>
      <c r="H48" s="86">
        <f>SUM(H45:H47)</f>
        <v>7218393</v>
      </c>
    </row>
    <row r="49" spans="2:8" s="23" customFormat="1" ht="12.75">
      <c r="B49" s="25" t="s">
        <v>81</v>
      </c>
      <c r="F49" s="93">
        <f>F43+F48</f>
        <v>6702658</v>
      </c>
      <c r="G49" s="30"/>
      <c r="H49" s="95">
        <f>H43+H48</f>
        <v>7218393</v>
      </c>
    </row>
    <row r="50" spans="2:8" s="23" customFormat="1" ht="12.75">
      <c r="B50" s="25"/>
      <c r="F50" s="29"/>
      <c r="G50" s="30"/>
      <c r="H50" s="87"/>
    </row>
    <row r="51" spans="2:8" s="23" customFormat="1" ht="12.75">
      <c r="B51" s="25"/>
      <c r="F51" s="232"/>
      <c r="G51" s="30"/>
      <c r="H51" s="87"/>
    </row>
    <row r="52" spans="2:8" s="23" customFormat="1" ht="13.5" thickBot="1">
      <c r="B52" s="25" t="s">
        <v>82</v>
      </c>
      <c r="F52" s="236">
        <f>F38+F49</f>
        <v>25830750</v>
      </c>
      <c r="G52" s="30"/>
      <c r="H52" s="234">
        <f>H38+H49</f>
        <v>26292529</v>
      </c>
    </row>
    <row r="53" spans="6:8" ht="12" customHeight="1">
      <c r="F53" s="20"/>
      <c r="H53" s="72"/>
    </row>
    <row r="54" spans="2:8" ht="16.5" thickBot="1">
      <c r="B54" s="64" t="s">
        <v>146</v>
      </c>
      <c r="C54" s="26"/>
      <c r="D54" s="26"/>
      <c r="E54" s="26"/>
      <c r="F54" s="84">
        <f>F36/(F33/0.1)</f>
        <v>0.11735025766871165</v>
      </c>
      <c r="G54" s="122"/>
      <c r="H54" s="84">
        <f>H38/(H33/0.1)</f>
        <v>0.11701923926380368</v>
      </c>
    </row>
    <row r="55" spans="1:8" ht="12.75">
      <c r="A55" s="26"/>
      <c r="B55" s="26"/>
      <c r="C55" s="26"/>
      <c r="F55" s="76"/>
      <c r="H55" s="30"/>
    </row>
    <row r="56" spans="1:12" ht="12.75">
      <c r="A56" s="5"/>
      <c r="B56" s="182" t="s">
        <v>147</v>
      </c>
      <c r="F56" s="77"/>
      <c r="G56" s="29"/>
      <c r="H56" s="21"/>
      <c r="I56" s="21"/>
      <c r="J56" s="20"/>
      <c r="K56" s="29"/>
      <c r="L56" s="21"/>
    </row>
    <row r="57" spans="1:12" ht="12.75">
      <c r="A57" s="75"/>
      <c r="B57" s="75"/>
      <c r="C57" s="75"/>
      <c r="D57" s="75"/>
      <c r="E57" s="75"/>
      <c r="F57" s="75"/>
      <c r="G57" s="75"/>
      <c r="H57" s="75"/>
      <c r="I57" s="85"/>
      <c r="J57" s="85"/>
      <c r="K57" s="85"/>
      <c r="L57" s="85"/>
    </row>
    <row r="58" spans="1:12" ht="12.75" customHeight="1">
      <c r="A58" s="323" t="s">
        <v>204</v>
      </c>
      <c r="B58" s="324"/>
      <c r="C58" s="324"/>
      <c r="D58" s="324"/>
      <c r="E58" s="324"/>
      <c r="F58" s="324"/>
      <c r="G58" s="324"/>
      <c r="H58" s="324"/>
      <c r="I58" s="85"/>
      <c r="J58" s="85"/>
      <c r="K58" s="85"/>
      <c r="L58" s="85"/>
    </row>
    <row r="59" spans="1:8" ht="12.75">
      <c r="A59" s="324"/>
      <c r="B59" s="324"/>
      <c r="C59" s="324"/>
      <c r="D59" s="324"/>
      <c r="E59" s="324"/>
      <c r="F59" s="324"/>
      <c r="G59" s="324"/>
      <c r="H59" s="324"/>
    </row>
    <row r="60" spans="6:8" ht="12.75">
      <c r="F60" s="29"/>
      <c r="H60" s="30"/>
    </row>
    <row r="61" spans="1:12" ht="12.75">
      <c r="A61" s="326"/>
      <c r="B61" s="326"/>
      <c r="C61" s="326"/>
      <c r="D61" s="326"/>
      <c r="E61" s="326"/>
      <c r="F61" s="326"/>
      <c r="G61" s="326"/>
      <c r="H61" s="326"/>
      <c r="I61" s="326"/>
      <c r="J61" s="326"/>
      <c r="K61" s="326"/>
      <c r="L61" s="326"/>
    </row>
    <row r="62" ht="12.75">
      <c r="F62" s="20"/>
    </row>
  </sheetData>
  <mergeCells count="4">
    <mergeCell ref="A8:H8"/>
    <mergeCell ref="A9:H9"/>
    <mergeCell ref="A61:L61"/>
    <mergeCell ref="A58:H59"/>
  </mergeCells>
  <printOptions/>
  <pageMargins left="0.5" right="0.5" top="0.44" bottom="0.51" header="0.42"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zoomScaleSheetLayoutView="100" workbookViewId="0" topLeftCell="A1">
      <selection activeCell="H29" sqref="H29"/>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140625" style="4" customWidth="1"/>
    <col min="7" max="7" width="1.57421875" style="4" customWidth="1"/>
    <col min="8" max="8" width="13.28125" style="4" customWidth="1"/>
    <col min="9" max="9" width="4.710937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328" t="s">
        <v>62</v>
      </c>
      <c r="B8" s="329"/>
      <c r="C8" s="329"/>
      <c r="D8" s="329"/>
      <c r="E8" s="329"/>
      <c r="F8" s="329"/>
      <c r="G8" s="329"/>
      <c r="H8" s="329"/>
      <c r="I8" s="329"/>
      <c r="J8" s="329"/>
      <c r="K8" s="330"/>
    </row>
    <row r="9" spans="1:11" ht="12.75">
      <c r="A9" s="331" t="s">
        <v>254</v>
      </c>
      <c r="B9" s="329"/>
      <c r="C9" s="329"/>
      <c r="D9" s="329"/>
      <c r="E9" s="329"/>
      <c r="F9" s="329"/>
      <c r="G9" s="329"/>
      <c r="H9" s="329"/>
      <c r="I9" s="329"/>
      <c r="J9" s="329"/>
      <c r="K9" s="330"/>
    </row>
    <row r="10" spans="1:11" ht="12.75">
      <c r="A10" s="335" t="str">
        <f>CCF!A10</f>
        <v>(The  figures  have  not  been  audited)</v>
      </c>
      <c r="B10" s="333"/>
      <c r="C10" s="333"/>
      <c r="D10" s="333"/>
      <c r="E10" s="333"/>
      <c r="F10" s="333"/>
      <c r="G10" s="333"/>
      <c r="H10" s="333"/>
      <c r="I10" s="333"/>
      <c r="J10" s="333"/>
      <c r="K10" s="334"/>
    </row>
    <row r="11" spans="1:11" ht="12.75">
      <c r="A11" s="15"/>
      <c r="B11" s="8"/>
      <c r="C11" s="8"/>
      <c r="D11" s="8"/>
      <c r="E11" s="8"/>
      <c r="F11" s="8"/>
      <c r="G11" s="8"/>
      <c r="H11" s="8"/>
      <c r="I11" s="8"/>
      <c r="J11" s="8"/>
      <c r="K11" s="16"/>
    </row>
    <row r="12" ht="12.75">
      <c r="A12" s="18"/>
    </row>
    <row r="13" spans="5:9" ht="12.75">
      <c r="E13" s="339" t="s">
        <v>148</v>
      </c>
      <c r="F13" s="339"/>
      <c r="H13" s="325" t="s">
        <v>144</v>
      </c>
      <c r="I13" s="325"/>
    </row>
    <row r="14" spans="3:10" ht="12.75">
      <c r="C14" s="69" t="s">
        <v>17</v>
      </c>
      <c r="D14" s="69"/>
      <c r="E14" s="80" t="s">
        <v>65</v>
      </c>
      <c r="F14" s="69"/>
      <c r="G14" s="69"/>
      <c r="H14" s="325" t="s">
        <v>194</v>
      </c>
      <c r="I14" s="325"/>
      <c r="J14" s="69"/>
    </row>
    <row r="15" spans="3:10" ht="12.75">
      <c r="C15" s="69" t="s">
        <v>18</v>
      </c>
      <c r="D15" s="69"/>
      <c r="E15" s="80" t="s">
        <v>66</v>
      </c>
      <c r="F15" s="69"/>
      <c r="G15" s="69"/>
      <c r="H15" s="325" t="s">
        <v>237</v>
      </c>
      <c r="I15" s="325"/>
      <c r="J15" s="69" t="s">
        <v>19</v>
      </c>
    </row>
    <row r="16" spans="3:10" ht="13.5">
      <c r="C16" s="71" t="s">
        <v>5</v>
      </c>
      <c r="D16" s="71"/>
      <c r="E16" s="71" t="s">
        <v>5</v>
      </c>
      <c r="F16" s="71"/>
      <c r="G16" s="71"/>
      <c r="H16" s="71" t="s">
        <v>5</v>
      </c>
      <c r="I16" s="70"/>
      <c r="J16" s="81" t="s">
        <v>5</v>
      </c>
    </row>
    <row r="17" spans="3:10" ht="13.5">
      <c r="C17" s="71"/>
      <c r="D17" s="71"/>
      <c r="E17" s="81"/>
      <c r="F17" s="71"/>
      <c r="G17" s="71"/>
      <c r="H17" s="71"/>
      <c r="I17" s="70"/>
      <c r="J17" s="81"/>
    </row>
    <row r="18" spans="3:10" ht="13.5">
      <c r="C18" s="71"/>
      <c r="D18" s="71"/>
      <c r="E18" s="81"/>
      <c r="F18" s="71"/>
      <c r="G18" s="71"/>
      <c r="H18" s="71"/>
      <c r="I18" s="70"/>
      <c r="J18" s="81"/>
    </row>
    <row r="19" spans="1:10" ht="12.75">
      <c r="A19" s="20" t="s">
        <v>201</v>
      </c>
      <c r="C19" s="102">
        <v>16300000</v>
      </c>
      <c r="D19" s="102"/>
      <c r="E19" s="118">
        <v>4663468</v>
      </c>
      <c r="F19" s="102"/>
      <c r="G19" s="102"/>
      <c r="H19" s="102">
        <v>-1889332</v>
      </c>
      <c r="I19" s="102"/>
      <c r="J19" s="113">
        <f>SUM(C19:I19)</f>
        <v>19074136</v>
      </c>
    </row>
    <row r="20" spans="2:10" ht="12.75">
      <c r="B20" s="6"/>
      <c r="C20" s="115"/>
      <c r="D20" s="115"/>
      <c r="E20" s="192"/>
      <c r="F20" s="115"/>
      <c r="G20" s="115"/>
      <c r="H20" s="115"/>
      <c r="I20" s="115"/>
      <c r="J20" s="113"/>
    </row>
    <row r="21" spans="1:10" ht="13.5">
      <c r="A21" s="67" t="s">
        <v>188</v>
      </c>
      <c r="C21" s="126">
        <v>0</v>
      </c>
      <c r="D21" s="126"/>
      <c r="E21" s="193">
        <v>0</v>
      </c>
      <c r="F21" s="126"/>
      <c r="G21" s="126"/>
      <c r="H21" s="102">
        <f>CIS!J39</f>
        <v>53956</v>
      </c>
      <c r="I21" s="102"/>
      <c r="J21" s="113">
        <f>SUM(C21:I21)</f>
        <v>53956</v>
      </c>
    </row>
    <row r="22" spans="3:10" ht="12.75">
      <c r="C22" s="82"/>
      <c r="D22" s="70"/>
      <c r="E22" s="194"/>
      <c r="F22" s="70"/>
      <c r="G22" s="70"/>
      <c r="H22" s="70"/>
      <c r="I22" s="70"/>
      <c r="J22" s="113"/>
    </row>
    <row r="23" spans="1:11" ht="13.5" thickBot="1">
      <c r="A23" s="20" t="s">
        <v>255</v>
      </c>
      <c r="C23" s="112">
        <f>SUM(C19:C22)</f>
        <v>16300000</v>
      </c>
      <c r="D23" s="112"/>
      <c r="E23" s="195">
        <f>SUM(E19:E22)</f>
        <v>4663468</v>
      </c>
      <c r="F23" s="112"/>
      <c r="G23" s="112"/>
      <c r="H23" s="112">
        <f>SUM(H19:H22)</f>
        <v>-1835376</v>
      </c>
      <c r="I23" s="112"/>
      <c r="J23" s="112">
        <f>SUM(J19:J22)</f>
        <v>19128092</v>
      </c>
      <c r="K23" s="111"/>
    </row>
    <row r="24" spans="3:10" ht="12.75">
      <c r="C24" s="82"/>
      <c r="D24" s="70"/>
      <c r="E24" s="82"/>
      <c r="F24" s="70"/>
      <c r="G24" s="70"/>
      <c r="H24" s="70"/>
      <c r="I24" s="70"/>
      <c r="J24" s="82"/>
    </row>
    <row r="25" spans="3:10" ht="12.75">
      <c r="C25" s="82"/>
      <c r="D25" s="70"/>
      <c r="E25" s="82"/>
      <c r="F25" s="70"/>
      <c r="G25" s="70"/>
      <c r="H25" s="70"/>
      <c r="I25" s="70"/>
      <c r="J25" s="82"/>
    </row>
    <row r="26" spans="1:10" ht="12.75">
      <c r="A26" s="6"/>
      <c r="C26" s="82"/>
      <c r="D26" s="70"/>
      <c r="E26" s="82"/>
      <c r="F26" s="70"/>
      <c r="G26" s="70"/>
      <c r="H26" s="70"/>
      <c r="I26" s="70"/>
      <c r="J26" s="82"/>
    </row>
    <row r="27" spans="1:10" ht="12.75">
      <c r="A27" s="20" t="s">
        <v>187</v>
      </c>
      <c r="B27" s="21"/>
      <c r="C27" s="113">
        <v>16300000</v>
      </c>
      <c r="D27" s="102"/>
      <c r="E27" s="113">
        <v>4663468</v>
      </c>
      <c r="F27" s="102"/>
      <c r="G27" s="102"/>
      <c r="H27" s="102">
        <v>-2297092</v>
      </c>
      <c r="I27" s="102"/>
      <c r="J27" s="113">
        <f>SUM(C27:I27)</f>
        <v>18666376</v>
      </c>
    </row>
    <row r="29" spans="1:10" s="27" customFormat="1" ht="12.75">
      <c r="A29" s="67" t="s">
        <v>188</v>
      </c>
      <c r="B29" s="67"/>
      <c r="C29" s="114">
        <v>0</v>
      </c>
      <c r="D29" s="114"/>
      <c r="E29" s="114">
        <v>0</v>
      </c>
      <c r="F29" s="114"/>
      <c r="G29" s="114"/>
      <c r="H29" s="102">
        <f>CIS!L39</f>
        <v>407760</v>
      </c>
      <c r="I29" s="114"/>
      <c r="J29" s="113">
        <f>SUM(C29:I29)</f>
        <v>407760</v>
      </c>
    </row>
    <row r="31" spans="1:10" ht="13.5" thickBot="1">
      <c r="A31" s="20" t="s">
        <v>256</v>
      </c>
      <c r="B31" s="21"/>
      <c r="C31" s="112">
        <f>SUM(C27:C29)</f>
        <v>16300000</v>
      </c>
      <c r="D31" s="112">
        <f>SUM(D27:D29)</f>
        <v>0</v>
      </c>
      <c r="E31" s="112">
        <f>SUM(E27:E29)</f>
        <v>4663468</v>
      </c>
      <c r="F31" s="112"/>
      <c r="G31" s="112"/>
      <c r="H31" s="112">
        <f>SUM(H27:H29)</f>
        <v>-1889332</v>
      </c>
      <c r="I31" s="112"/>
      <c r="J31" s="112">
        <f>SUM(J27:J29)</f>
        <v>19074136</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10" customFormat="1" ht="39.75" customHeight="1">
      <c r="A34" s="337" t="s">
        <v>202</v>
      </c>
      <c r="B34" s="338"/>
      <c r="C34" s="338"/>
      <c r="D34" s="338"/>
      <c r="E34" s="338"/>
      <c r="F34" s="338"/>
      <c r="G34" s="338"/>
      <c r="H34" s="338"/>
      <c r="I34" s="338"/>
      <c r="J34" s="338"/>
      <c r="K34" s="338"/>
    </row>
    <row r="35" spans="1:10" ht="12.75">
      <c r="A35" s="336"/>
      <c r="B35" s="336"/>
      <c r="C35" s="336"/>
      <c r="D35" s="336"/>
      <c r="E35" s="336"/>
      <c r="F35" s="336"/>
      <c r="G35" s="336"/>
      <c r="H35" s="336"/>
      <c r="I35" s="336"/>
      <c r="J35" s="336"/>
    </row>
    <row r="36" spans="1:10" ht="12.75">
      <c r="A36" s="336"/>
      <c r="B36" s="336"/>
      <c r="C36" s="336"/>
      <c r="D36" s="336"/>
      <c r="E36" s="336"/>
      <c r="F36" s="336"/>
      <c r="G36" s="336"/>
      <c r="H36" s="336"/>
      <c r="I36" s="336"/>
      <c r="J36" s="336"/>
    </row>
    <row r="62" ht="12.75"/>
    <row r="63" ht="12.75"/>
    <row r="64" ht="12.75"/>
    <row r="65" ht="12.75"/>
    <row r="66" ht="12.75"/>
    <row r="67" spans="1:14" ht="12.75">
      <c r="A67" s="326"/>
      <c r="B67" s="326"/>
      <c r="C67" s="326"/>
      <c r="D67" s="326"/>
      <c r="E67" s="326"/>
      <c r="F67" s="326"/>
      <c r="G67" s="326"/>
      <c r="H67" s="326"/>
      <c r="I67" s="326"/>
      <c r="J67" s="326"/>
      <c r="K67" s="326"/>
      <c r="L67" s="326"/>
      <c r="M67" s="326"/>
      <c r="N67" s="326"/>
    </row>
    <row r="68" spans="1:14" ht="12.75">
      <c r="A68" s="326"/>
      <c r="B68" s="326"/>
      <c r="C68" s="326"/>
      <c r="D68" s="326"/>
      <c r="E68" s="326"/>
      <c r="F68" s="326"/>
      <c r="G68" s="326"/>
      <c r="H68" s="326"/>
      <c r="I68" s="326"/>
      <c r="J68" s="326"/>
      <c r="K68" s="326"/>
      <c r="L68" s="326"/>
      <c r="M68" s="326"/>
      <c r="N68" s="326"/>
    </row>
    <row r="69" spans="1:14" ht="12.75">
      <c r="A69" s="326"/>
      <c r="B69" s="326"/>
      <c r="C69" s="326"/>
      <c r="D69" s="326"/>
      <c r="E69" s="326"/>
      <c r="F69" s="326"/>
      <c r="G69" s="326"/>
      <c r="H69" s="326"/>
      <c r="I69" s="326"/>
      <c r="J69" s="326"/>
      <c r="K69" s="326"/>
      <c r="L69" s="326"/>
      <c r="M69" s="326"/>
      <c r="N69" s="326"/>
    </row>
  </sheetData>
  <mergeCells count="10">
    <mergeCell ref="A8:K8"/>
    <mergeCell ref="A9:K9"/>
    <mergeCell ref="A10:K10"/>
    <mergeCell ref="A67:N69"/>
    <mergeCell ref="A35:J36"/>
    <mergeCell ref="A34:K34"/>
    <mergeCell ref="E13:F13"/>
    <mergeCell ref="H15:I15"/>
    <mergeCell ref="H14:I14"/>
    <mergeCell ref="H13:I13"/>
  </mergeCells>
  <printOptions/>
  <pageMargins left="0.25" right="0.14" top="0.35" bottom="0.43" header="0.32" footer="0.4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7"/>
  <sheetViews>
    <sheetView showGridLines="0" workbookViewId="0" topLeftCell="A43">
      <selection activeCell="B41" sqref="B41"/>
    </sheetView>
  </sheetViews>
  <sheetFormatPr defaultColWidth="9.140625" defaultRowHeight="12.75"/>
  <cols>
    <col min="1" max="1" width="5.7109375" style="26" customWidth="1"/>
    <col min="2" max="2" width="36.140625" style="26" customWidth="1"/>
    <col min="3" max="3" width="10.00390625" style="26" customWidth="1"/>
    <col min="4" max="4" width="5.28125" style="26" customWidth="1"/>
    <col min="5" max="5" width="14.57421875" style="26" customWidth="1"/>
    <col min="6" max="6" width="2.7109375" style="26" customWidth="1"/>
    <col min="7" max="7" width="15.140625" style="26" customWidth="1"/>
    <col min="8" max="16384" width="9.140625" style="26" customWidth="1"/>
  </cols>
  <sheetData>
    <row r="1" ht="12.75">
      <c r="A1" s="26" t="str">
        <f>CBS!A1</f>
        <v>Company No. : 647125-P</v>
      </c>
    </row>
    <row r="3" ht="12.75">
      <c r="A3" s="50" t="str">
        <f>CBS!A3</f>
        <v>MMS Ventures Berhad</v>
      </c>
    </row>
    <row r="4" spans="1:7" ht="12.75">
      <c r="A4" s="51" t="str">
        <f>CBS!A4</f>
        <v>(Incorporated in Malaysia)</v>
      </c>
      <c r="B4" s="52"/>
      <c r="C4" s="52"/>
      <c r="D4" s="52"/>
      <c r="E4" s="52"/>
      <c r="F4" s="52"/>
      <c r="G4" s="52"/>
    </row>
    <row r="5" spans="1:7" ht="12.75">
      <c r="A5" s="53"/>
      <c r="B5" s="27"/>
      <c r="C5" s="27"/>
      <c r="D5" s="27"/>
      <c r="E5" s="27"/>
      <c r="F5" s="27"/>
      <c r="G5" s="27"/>
    </row>
    <row r="6" spans="1:7" ht="12.75">
      <c r="A6" s="53"/>
      <c r="B6" s="27"/>
      <c r="C6" s="27"/>
      <c r="D6" s="27"/>
      <c r="E6" s="27"/>
      <c r="F6" s="27"/>
      <c r="G6" s="27"/>
    </row>
    <row r="7" spans="1:7" ht="12" customHeight="1">
      <c r="A7" s="54"/>
      <c r="B7" s="55"/>
      <c r="C7" s="55"/>
      <c r="D7" s="55"/>
      <c r="E7" s="55"/>
      <c r="F7" s="55"/>
      <c r="G7" s="218"/>
    </row>
    <row r="8" spans="1:7" ht="12.75">
      <c r="A8" s="340" t="s">
        <v>205</v>
      </c>
      <c r="B8" s="341"/>
      <c r="C8" s="341"/>
      <c r="D8" s="341"/>
      <c r="E8" s="341"/>
      <c r="F8" s="341"/>
      <c r="G8" s="302"/>
    </row>
    <row r="9" spans="1:7" ht="12.75">
      <c r="A9" s="303" t="s">
        <v>254</v>
      </c>
      <c r="B9" s="341"/>
      <c r="C9" s="341"/>
      <c r="D9" s="341"/>
      <c r="E9" s="341"/>
      <c r="F9" s="341"/>
      <c r="G9" s="302"/>
    </row>
    <row r="10" spans="1:7" ht="12.75">
      <c r="A10" s="304" t="str">
        <f>CBS!A9</f>
        <v>(The  figures  have  not  been  audited)</v>
      </c>
      <c r="B10" s="305"/>
      <c r="C10" s="305"/>
      <c r="D10" s="305"/>
      <c r="E10" s="305"/>
      <c r="F10" s="305"/>
      <c r="G10" s="306"/>
    </row>
    <row r="11" spans="1:7" ht="12" customHeight="1">
      <c r="A11" s="56"/>
      <c r="B11" s="52"/>
      <c r="C11" s="52"/>
      <c r="D11" s="52"/>
      <c r="E11" s="52"/>
      <c r="F11" s="52"/>
      <c r="G11" s="219"/>
    </row>
    <row r="12" ht="12" customHeight="1"/>
    <row r="13" spans="5:7" ht="12.75">
      <c r="E13" s="339" t="s">
        <v>257</v>
      </c>
      <c r="F13" s="339"/>
      <c r="G13" s="339"/>
    </row>
    <row r="14" spans="5:7" ht="12.75">
      <c r="E14" s="64">
        <v>2011</v>
      </c>
      <c r="F14" s="217"/>
      <c r="G14" s="220">
        <v>2010</v>
      </c>
    </row>
    <row r="15" spans="5:7" ht="13.5">
      <c r="E15" s="80" t="s">
        <v>5</v>
      </c>
      <c r="F15" s="221"/>
      <c r="G15" s="220" t="s">
        <v>5</v>
      </c>
    </row>
    <row r="16" spans="5:7" ht="13.5">
      <c r="E16" s="222"/>
      <c r="F16" s="222"/>
      <c r="G16" s="222"/>
    </row>
    <row r="17" spans="1:5" ht="13.5">
      <c r="A17" s="57" t="s">
        <v>9</v>
      </c>
      <c r="E17" s="64"/>
    </row>
    <row r="18" spans="2:7" ht="12.75">
      <c r="B18" s="26" t="s">
        <v>232</v>
      </c>
      <c r="E18" s="205">
        <f>CIS!J35</f>
        <v>56956</v>
      </c>
      <c r="G18" s="116">
        <f>CIS!L35</f>
        <v>415760</v>
      </c>
    </row>
    <row r="19" ht="6" customHeight="1">
      <c r="E19" s="64"/>
    </row>
    <row r="20" spans="2:5" ht="12.75">
      <c r="B20" s="50" t="s">
        <v>10</v>
      </c>
      <c r="E20" s="64"/>
    </row>
    <row r="21" spans="2:7" ht="12.75">
      <c r="B21" s="58" t="s">
        <v>11</v>
      </c>
      <c r="E21" s="205">
        <v>438647</v>
      </c>
      <c r="G21" s="116">
        <v>393458</v>
      </c>
    </row>
    <row r="22" spans="2:7" ht="12.75">
      <c r="B22" s="49" t="s">
        <v>290</v>
      </c>
      <c r="E22" s="205">
        <v>146804</v>
      </c>
      <c r="G22" s="116">
        <v>0</v>
      </c>
    </row>
    <row r="23" spans="2:7" ht="12.75">
      <c r="B23" s="58" t="s">
        <v>12</v>
      </c>
      <c r="E23" s="205">
        <v>-21879</v>
      </c>
      <c r="G23" s="116">
        <v>-62957</v>
      </c>
    </row>
    <row r="24" spans="2:7" ht="12.75">
      <c r="B24" s="49" t="s">
        <v>262</v>
      </c>
      <c r="E24" s="205">
        <v>-97182</v>
      </c>
      <c r="G24" s="116">
        <v>67635</v>
      </c>
    </row>
    <row r="25" spans="2:7" ht="12.75">
      <c r="B25" s="49" t="s">
        <v>189</v>
      </c>
      <c r="E25" s="205">
        <v>799</v>
      </c>
      <c r="G25" s="116">
        <v>530</v>
      </c>
    </row>
    <row r="26" spans="2:7" ht="12.75">
      <c r="B26" s="49" t="s">
        <v>231</v>
      </c>
      <c r="E26" s="205">
        <v>544</v>
      </c>
      <c r="G26" s="116">
        <v>2779</v>
      </c>
    </row>
    <row r="27" spans="5:7" ht="5.25" customHeight="1">
      <c r="E27" s="257"/>
      <c r="G27" s="223"/>
    </row>
    <row r="28" spans="2:7" ht="12.75">
      <c r="B28" s="59" t="s">
        <v>233</v>
      </c>
      <c r="E28" s="205">
        <f>SUM(E18:E26)</f>
        <v>524689</v>
      </c>
      <c r="F28" s="79"/>
      <c r="G28" s="116">
        <f>SUM(G18:G26)</f>
        <v>817205</v>
      </c>
    </row>
    <row r="29" spans="2:7" ht="8.25" customHeight="1">
      <c r="B29" s="59"/>
      <c r="E29" s="205"/>
      <c r="G29" s="79"/>
    </row>
    <row r="30" spans="2:7" ht="12.75">
      <c r="B30" s="59" t="s">
        <v>13</v>
      </c>
      <c r="E30" s="205"/>
      <c r="G30" s="79"/>
    </row>
    <row r="31" spans="2:7" ht="12.75">
      <c r="B31" s="49" t="s">
        <v>0</v>
      </c>
      <c r="E31" s="205">
        <v>-2892348</v>
      </c>
      <c r="G31" s="116">
        <v>-1860664</v>
      </c>
    </row>
    <row r="32" spans="2:7" ht="12.75">
      <c r="B32" s="49" t="s">
        <v>295</v>
      </c>
      <c r="E32" s="205">
        <v>2887424</v>
      </c>
      <c r="G32" s="116">
        <v>-5768087</v>
      </c>
    </row>
    <row r="33" spans="2:7" ht="12.75">
      <c r="B33" s="49" t="s">
        <v>296</v>
      </c>
      <c r="E33" s="205">
        <v>123509</v>
      </c>
      <c r="G33" s="116">
        <v>9292</v>
      </c>
    </row>
    <row r="34" spans="2:7" ht="12.75">
      <c r="B34" s="49" t="s">
        <v>297</v>
      </c>
      <c r="E34" s="205">
        <v>-1588939</v>
      </c>
      <c r="G34" s="116">
        <v>2852914</v>
      </c>
    </row>
    <row r="35" spans="2:7" ht="12.75">
      <c r="B35" s="49" t="s">
        <v>298</v>
      </c>
      <c r="E35" s="205">
        <v>956989</v>
      </c>
      <c r="G35" s="116">
        <v>-898733</v>
      </c>
    </row>
    <row r="36" spans="2:7" ht="10.5" customHeight="1">
      <c r="B36" s="58"/>
      <c r="E36" s="257"/>
      <c r="G36" s="223"/>
    </row>
    <row r="37" spans="2:7" ht="12.75">
      <c r="B37" s="59" t="s">
        <v>259</v>
      </c>
      <c r="E37" s="205">
        <f>SUM(E28:E36)</f>
        <v>11324</v>
      </c>
      <c r="F37" s="79"/>
      <c r="G37" s="116">
        <f>SUM(G28:G36)</f>
        <v>-4848073</v>
      </c>
    </row>
    <row r="38" spans="5:7" ht="10.5" customHeight="1">
      <c r="E38" s="205"/>
      <c r="G38" s="79"/>
    </row>
    <row r="39" spans="2:7" ht="12.75">
      <c r="B39" s="58" t="s">
        <v>14</v>
      </c>
      <c r="E39" s="205">
        <v>21879</v>
      </c>
      <c r="G39" s="116">
        <v>62957</v>
      </c>
    </row>
    <row r="40" spans="2:7" ht="12.75">
      <c r="B40" s="58" t="s">
        <v>299</v>
      </c>
      <c r="E40" s="205">
        <v>16075</v>
      </c>
      <c r="G40" s="116">
        <v>99813</v>
      </c>
    </row>
    <row r="41" spans="2:7" ht="10.5" customHeight="1">
      <c r="B41" s="49"/>
      <c r="E41" s="205"/>
      <c r="G41" s="223"/>
    </row>
    <row r="42" spans="2:7" ht="13.5" thickBot="1">
      <c r="B42" s="59" t="s">
        <v>260</v>
      </c>
      <c r="E42" s="258">
        <f>SUM(E37:E41)</f>
        <v>49278</v>
      </c>
      <c r="F42" s="67"/>
      <c r="G42" s="269">
        <f>SUM(G37:G41)</f>
        <v>-4685303</v>
      </c>
    </row>
    <row r="43" spans="5:7" ht="4.5" customHeight="1">
      <c r="E43" s="205"/>
      <c r="G43" s="79"/>
    </row>
    <row r="44" spans="1:9" ht="14.25" customHeight="1">
      <c r="A44" s="60" t="s">
        <v>15</v>
      </c>
      <c r="B44" s="59"/>
      <c r="C44" s="61"/>
      <c r="D44" s="61"/>
      <c r="E44" s="259"/>
      <c r="F44" s="61"/>
      <c r="G44" s="61"/>
      <c r="H44" s="61"/>
      <c r="I44" s="61"/>
    </row>
    <row r="45" spans="1:9" ht="6" customHeight="1" hidden="1">
      <c r="A45" s="60"/>
      <c r="B45" s="59"/>
      <c r="C45" s="61"/>
      <c r="D45" s="61"/>
      <c r="E45" s="259"/>
      <c r="F45" s="61"/>
      <c r="G45" s="61"/>
      <c r="H45" s="61"/>
      <c r="I45" s="61"/>
    </row>
    <row r="46" spans="1:9" ht="12" customHeight="1">
      <c r="A46" s="48"/>
      <c r="B46" s="58" t="s">
        <v>16</v>
      </c>
      <c r="C46" s="61"/>
      <c r="D46" s="61"/>
      <c r="E46" s="205">
        <v>-250957</v>
      </c>
      <c r="F46" s="61"/>
      <c r="G46" s="116">
        <v>-274275</v>
      </c>
      <c r="H46" s="61"/>
      <c r="I46" s="61"/>
    </row>
    <row r="47" spans="1:9" ht="12" customHeight="1">
      <c r="A47" s="48"/>
      <c r="B47" s="49" t="s">
        <v>190</v>
      </c>
      <c r="C47" s="61"/>
      <c r="D47" s="61"/>
      <c r="E47" s="205">
        <v>0</v>
      </c>
      <c r="F47" s="61"/>
      <c r="G47" s="116">
        <v>200</v>
      </c>
      <c r="H47" s="61"/>
      <c r="I47" s="61"/>
    </row>
    <row r="48" spans="5:7" ht="8.25" customHeight="1">
      <c r="E48" s="205"/>
      <c r="G48" s="79"/>
    </row>
    <row r="49" spans="2:7" ht="13.5" thickBot="1">
      <c r="B49" s="59" t="s">
        <v>168</v>
      </c>
      <c r="E49" s="258">
        <f>SUM(E46:E48)</f>
        <v>-250957</v>
      </c>
      <c r="F49" s="67"/>
      <c r="G49" s="128">
        <f>SUM(G46:G48)</f>
        <v>-274075</v>
      </c>
    </row>
    <row r="50" spans="2:7" ht="12" customHeight="1">
      <c r="B50" s="59"/>
      <c r="E50" s="260"/>
      <c r="F50" s="67"/>
      <c r="G50" s="67"/>
    </row>
    <row r="51" spans="1:9" ht="14.25" customHeight="1">
      <c r="A51" s="60" t="s">
        <v>123</v>
      </c>
      <c r="B51" s="59"/>
      <c r="C51" s="61"/>
      <c r="D51" s="61"/>
      <c r="E51" s="259"/>
      <c r="F51" s="61"/>
      <c r="G51" s="61"/>
      <c r="H51" s="61"/>
      <c r="I51" s="61"/>
    </row>
    <row r="52" spans="2:7" ht="5.25" customHeight="1">
      <c r="B52" s="59"/>
      <c r="E52" s="260"/>
      <c r="F52" s="67"/>
      <c r="G52" s="67"/>
    </row>
    <row r="53" spans="2:7" ht="12" customHeight="1">
      <c r="B53" s="26" t="s">
        <v>258</v>
      </c>
      <c r="E53" s="260">
        <v>104503</v>
      </c>
      <c r="F53" s="67"/>
      <c r="G53" s="129">
        <v>0</v>
      </c>
    </row>
    <row r="54" spans="2:7" ht="3.75" customHeight="1">
      <c r="B54" s="59"/>
      <c r="E54" s="260"/>
      <c r="F54" s="67"/>
      <c r="G54" s="67"/>
    </row>
    <row r="55" spans="2:7" ht="12" customHeight="1" thickBot="1">
      <c r="B55" s="127" t="s">
        <v>263</v>
      </c>
      <c r="E55" s="258">
        <f>SUM(E53:E54)</f>
        <v>104503</v>
      </c>
      <c r="F55" s="129"/>
      <c r="G55" s="128">
        <f>SUM(G53:G54)</f>
        <v>0</v>
      </c>
    </row>
    <row r="56" spans="2:7" ht="10.5" customHeight="1">
      <c r="B56" s="59"/>
      <c r="C56" s="79"/>
      <c r="E56" s="260"/>
      <c r="F56" s="67"/>
      <c r="G56" s="67"/>
    </row>
    <row r="57" spans="1:10" ht="13.5">
      <c r="A57" s="62" t="s">
        <v>248</v>
      </c>
      <c r="B57" s="48"/>
      <c r="C57" s="48"/>
      <c r="D57" s="48"/>
      <c r="E57" s="205">
        <f>E42+E49+E55</f>
        <v>-97176</v>
      </c>
      <c r="F57" s="48"/>
      <c r="G57" s="116">
        <f>G42+G49+G55</f>
        <v>-4959378</v>
      </c>
      <c r="H57" s="48"/>
      <c r="I57" s="48"/>
      <c r="J57" s="48"/>
    </row>
    <row r="58" spans="1:10" ht="13.5">
      <c r="A58" s="284" t="s">
        <v>261</v>
      </c>
      <c r="B58" s="48"/>
      <c r="C58" s="48"/>
      <c r="D58" s="48"/>
      <c r="E58" s="205">
        <v>3541</v>
      </c>
      <c r="F58" s="48"/>
      <c r="G58" s="116">
        <v>-1659</v>
      </c>
      <c r="H58" s="48"/>
      <c r="I58" s="48"/>
      <c r="J58" s="48"/>
    </row>
    <row r="59" spans="1:10" ht="13.5">
      <c r="A59" s="62" t="s">
        <v>63</v>
      </c>
      <c r="B59" s="48"/>
      <c r="C59" s="48"/>
      <c r="D59" s="48"/>
      <c r="E59" s="205">
        <v>1997884</v>
      </c>
      <c r="F59" s="48"/>
      <c r="G59" s="118">
        <v>6958921</v>
      </c>
      <c r="H59" s="48"/>
      <c r="I59" s="48"/>
      <c r="J59" s="48"/>
    </row>
    <row r="60" spans="1:10" ht="10.5" customHeight="1">
      <c r="A60" s="63"/>
      <c r="B60" s="48"/>
      <c r="C60" s="48"/>
      <c r="D60" s="48"/>
      <c r="E60" s="261"/>
      <c r="F60" s="48"/>
      <c r="G60" s="48"/>
      <c r="H60" s="48"/>
      <c r="I60" s="48"/>
      <c r="J60" s="48"/>
    </row>
    <row r="61" spans="1:10" ht="14.25" thickBot="1">
      <c r="A61" s="62" t="s">
        <v>64</v>
      </c>
      <c r="B61" s="48"/>
      <c r="C61" s="48"/>
      <c r="D61" s="48"/>
      <c r="E61" s="262">
        <f>SUM(E57:E60)</f>
        <v>1904249</v>
      </c>
      <c r="F61" s="224"/>
      <c r="G61" s="225">
        <f>SUM(G57:G60)</f>
        <v>1997884</v>
      </c>
      <c r="H61" s="48"/>
      <c r="I61" s="48"/>
      <c r="J61" s="48"/>
    </row>
    <row r="63" spans="1:8" ht="12.75">
      <c r="A63" s="323" t="s">
        <v>206</v>
      </c>
      <c r="B63" s="323"/>
      <c r="C63" s="323"/>
      <c r="D63" s="323"/>
      <c r="E63" s="323"/>
      <c r="F63" s="323"/>
      <c r="G63" s="323"/>
      <c r="H63" s="226"/>
    </row>
    <row r="64" spans="1:8" ht="29.25" customHeight="1">
      <c r="A64" s="323"/>
      <c r="B64" s="323"/>
      <c r="C64" s="323"/>
      <c r="D64" s="323"/>
      <c r="E64" s="323"/>
      <c r="F64" s="323"/>
      <c r="G64" s="323"/>
      <c r="H64" s="226"/>
    </row>
    <row r="65" spans="1:12" ht="12.75" customHeight="1">
      <c r="A65" s="307"/>
      <c r="B65" s="307"/>
      <c r="C65" s="307"/>
      <c r="D65" s="307"/>
      <c r="E65" s="307"/>
      <c r="F65" s="307"/>
      <c r="G65" s="307"/>
      <c r="H65" s="307"/>
      <c r="I65" s="307"/>
      <c r="J65" s="307"/>
      <c r="K65" s="307"/>
      <c r="L65" s="307"/>
    </row>
    <row r="66" spans="1:12" ht="12.75">
      <c r="A66" s="307"/>
      <c r="B66" s="307"/>
      <c r="C66" s="307"/>
      <c r="D66" s="307"/>
      <c r="E66" s="307"/>
      <c r="F66" s="307"/>
      <c r="G66" s="307"/>
      <c r="H66" s="307"/>
      <c r="I66" s="307"/>
      <c r="J66" s="307"/>
      <c r="K66" s="307"/>
      <c r="L66" s="307"/>
    </row>
    <row r="67" spans="1:12" ht="12.75">
      <c r="A67" s="307"/>
      <c r="B67" s="307"/>
      <c r="C67" s="307"/>
      <c r="D67" s="307"/>
      <c r="E67" s="307"/>
      <c r="F67" s="307"/>
      <c r="G67" s="307"/>
      <c r="H67" s="307"/>
      <c r="I67" s="307"/>
      <c r="J67" s="307"/>
      <c r="K67" s="307"/>
      <c r="L67" s="307"/>
    </row>
  </sheetData>
  <mergeCells count="6">
    <mergeCell ref="A8:G8"/>
    <mergeCell ref="A9:G9"/>
    <mergeCell ref="A10:G10"/>
    <mergeCell ref="A65:L67"/>
    <mergeCell ref="A63:G64"/>
    <mergeCell ref="E13:G13"/>
  </mergeCells>
  <printOptions/>
  <pageMargins left="0.5" right="0.5" top="0.42" bottom="0.47" header="0.41"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369"/>
  <sheetViews>
    <sheetView showGridLines="0" tabSelected="1" view="pageBreakPreview" zoomScaleSheetLayoutView="100" workbookViewId="0" topLeftCell="A318">
      <selection activeCell="M326" sqref="M326"/>
    </sheetView>
  </sheetViews>
  <sheetFormatPr defaultColWidth="9.140625" defaultRowHeight="12.75"/>
  <cols>
    <col min="1" max="1" width="4.140625" style="130" customWidth="1"/>
    <col min="2" max="2" width="4.28125" style="130" customWidth="1"/>
    <col min="3" max="3" width="5.421875" style="130" customWidth="1"/>
    <col min="4" max="4" width="19.28125" style="130" customWidth="1"/>
    <col min="5" max="5" width="3.00390625" style="130" hidden="1" customWidth="1"/>
    <col min="6" max="6" width="12.28125" style="130" customWidth="1"/>
    <col min="7" max="7" width="11.57421875" style="130" customWidth="1"/>
    <col min="8" max="8" width="10.8515625" style="130" customWidth="1"/>
    <col min="9" max="9" width="12.28125" style="130" customWidth="1"/>
    <col min="10" max="10" width="10.8515625" style="130" customWidth="1"/>
    <col min="11" max="11" width="12.28125" style="130" customWidth="1"/>
    <col min="12" max="12" width="13.7109375" style="130" customWidth="1"/>
    <col min="13" max="13" width="13.00390625" style="130" customWidth="1"/>
    <col min="14" max="14" width="9.140625" style="130" customWidth="1"/>
    <col min="15" max="15" width="0.13671875" style="130" customWidth="1"/>
    <col min="16" max="17" width="9.140625" style="130" hidden="1" customWidth="1"/>
    <col min="18" max="16384" width="9.140625" style="130" customWidth="1"/>
  </cols>
  <sheetData>
    <row r="1" ht="15">
      <c r="A1" s="130" t="str">
        <f>CCF!A1</f>
        <v>Company No. : 647125-P</v>
      </c>
    </row>
    <row r="3" ht="15">
      <c r="A3" s="130" t="str">
        <f>CCF!A3</f>
        <v>MMS Ventures Berhad</v>
      </c>
    </row>
    <row r="4" spans="1:13" ht="15">
      <c r="A4" s="131" t="str">
        <f>CCF!A4</f>
        <v>(Incorporated in Malaysia)</v>
      </c>
      <c r="B4" s="131"/>
      <c r="C4" s="131"/>
      <c r="D4" s="131"/>
      <c r="E4" s="131"/>
      <c r="F4" s="131"/>
      <c r="G4" s="131"/>
      <c r="H4" s="131"/>
      <c r="I4" s="131"/>
      <c r="J4" s="131"/>
      <c r="K4" s="131"/>
      <c r="L4" s="131"/>
      <c r="M4" s="131"/>
    </row>
    <row r="6" ht="15">
      <c r="A6" s="132" t="s">
        <v>149</v>
      </c>
    </row>
    <row r="8" spans="1:2" ht="15">
      <c r="A8" s="133" t="s">
        <v>103</v>
      </c>
      <c r="B8" s="133"/>
    </row>
    <row r="9" ht="6.75" customHeight="1"/>
    <row r="10" spans="1:2" ht="15">
      <c r="A10" s="133" t="s">
        <v>20</v>
      </c>
      <c r="B10" s="133" t="s">
        <v>21</v>
      </c>
    </row>
    <row r="11" ht="2.25" customHeight="1"/>
    <row r="12" spans="2:13" ht="12.75" customHeight="1">
      <c r="B12" s="349" t="s">
        <v>195</v>
      </c>
      <c r="C12" s="349"/>
      <c r="D12" s="349"/>
      <c r="E12" s="349"/>
      <c r="F12" s="349"/>
      <c r="G12" s="349"/>
      <c r="H12" s="349"/>
      <c r="I12" s="349"/>
      <c r="J12" s="349"/>
      <c r="K12" s="349"/>
      <c r="L12" s="349"/>
      <c r="M12" s="349"/>
    </row>
    <row r="13" spans="2:13" ht="18.75" customHeight="1">
      <c r="B13" s="349"/>
      <c r="C13" s="349"/>
      <c r="D13" s="349"/>
      <c r="E13" s="349"/>
      <c r="F13" s="349"/>
      <c r="G13" s="349"/>
      <c r="H13" s="349"/>
      <c r="I13" s="349"/>
      <c r="J13" s="349"/>
      <c r="K13" s="349"/>
      <c r="L13" s="349"/>
      <c r="M13" s="349"/>
    </row>
    <row r="14" spans="2:19" ht="10.5" customHeight="1">
      <c r="B14" s="354" t="s">
        <v>207</v>
      </c>
      <c r="C14" s="355"/>
      <c r="D14" s="355"/>
      <c r="E14" s="355"/>
      <c r="F14" s="355"/>
      <c r="G14" s="355"/>
      <c r="H14" s="355"/>
      <c r="I14" s="355"/>
      <c r="J14" s="355"/>
      <c r="K14" s="355"/>
      <c r="L14" s="355"/>
      <c r="M14" s="355"/>
      <c r="N14" s="134"/>
      <c r="O14" s="134"/>
      <c r="P14" s="134"/>
      <c r="Q14" s="134"/>
      <c r="R14" s="134"/>
      <c r="S14" s="134"/>
    </row>
    <row r="15" spans="2:19" ht="9.75" customHeight="1">
      <c r="B15" s="355"/>
      <c r="C15" s="355"/>
      <c r="D15" s="355"/>
      <c r="E15" s="355"/>
      <c r="F15" s="355"/>
      <c r="G15" s="355"/>
      <c r="H15" s="355"/>
      <c r="I15" s="355"/>
      <c r="J15" s="355"/>
      <c r="K15" s="355"/>
      <c r="L15" s="355"/>
      <c r="M15" s="355"/>
      <c r="N15" s="134"/>
      <c r="O15" s="134"/>
      <c r="P15" s="134"/>
      <c r="Q15" s="134"/>
      <c r="R15" s="134"/>
      <c r="S15" s="134"/>
    </row>
    <row r="16" ht="4.5" customHeight="1"/>
    <row r="17" spans="2:13" ht="8.25" customHeight="1">
      <c r="B17" s="293" t="s">
        <v>208</v>
      </c>
      <c r="C17" s="293"/>
      <c r="D17" s="293"/>
      <c r="E17" s="293"/>
      <c r="F17" s="293"/>
      <c r="G17" s="293"/>
      <c r="H17" s="293"/>
      <c r="I17" s="293"/>
      <c r="J17" s="293"/>
      <c r="K17" s="293"/>
      <c r="L17" s="293"/>
      <c r="M17" s="293"/>
    </row>
    <row r="18" spans="2:13" ht="42.75" customHeight="1">
      <c r="B18" s="293"/>
      <c r="C18" s="293"/>
      <c r="D18" s="293"/>
      <c r="E18" s="293"/>
      <c r="F18" s="293"/>
      <c r="G18" s="293"/>
      <c r="H18" s="293"/>
      <c r="I18" s="293"/>
      <c r="J18" s="293"/>
      <c r="K18" s="293"/>
      <c r="L18" s="293"/>
      <c r="M18" s="293"/>
    </row>
    <row r="19" spans="2:13" ht="14.25" customHeight="1">
      <c r="B19" s="348" t="s">
        <v>211</v>
      </c>
      <c r="C19" s="348"/>
      <c r="D19" s="348"/>
      <c r="E19" s="348"/>
      <c r="F19" s="348"/>
      <c r="G19" s="348"/>
      <c r="H19" s="348"/>
      <c r="I19" s="348"/>
      <c r="J19" s="348"/>
      <c r="K19" s="348"/>
      <c r="L19" s="348"/>
      <c r="M19" s="348"/>
    </row>
    <row r="20" spans="2:13" ht="15">
      <c r="B20" s="290" t="s">
        <v>210</v>
      </c>
      <c r="C20" s="290"/>
      <c r="D20" s="290"/>
      <c r="E20" s="290"/>
      <c r="F20" s="290"/>
      <c r="G20" s="290"/>
      <c r="H20" s="290"/>
      <c r="I20" s="290"/>
      <c r="J20" s="290"/>
      <c r="K20" s="290"/>
      <c r="L20" s="290"/>
      <c r="M20" s="290"/>
    </row>
    <row r="21" spans="2:13" ht="15" customHeight="1">
      <c r="B21" s="290" t="s">
        <v>209</v>
      </c>
      <c r="C21" s="290"/>
      <c r="D21" s="290"/>
      <c r="E21" s="290"/>
      <c r="F21" s="290"/>
      <c r="G21" s="290"/>
      <c r="H21" s="290"/>
      <c r="I21" s="290"/>
      <c r="J21" s="290"/>
      <c r="K21" s="290"/>
      <c r="L21" s="290"/>
      <c r="M21" s="290"/>
    </row>
    <row r="22" spans="2:13" ht="14.25" customHeight="1">
      <c r="B22" s="290" t="s">
        <v>221</v>
      </c>
      <c r="C22" s="290"/>
      <c r="D22" s="290"/>
      <c r="E22" s="290"/>
      <c r="F22" s="290"/>
      <c r="G22" s="290"/>
      <c r="H22" s="290"/>
      <c r="I22" s="290"/>
      <c r="J22" s="290"/>
      <c r="K22" s="290"/>
      <c r="L22" s="290"/>
      <c r="M22" s="290"/>
    </row>
    <row r="23" spans="2:13" ht="12" customHeight="1">
      <c r="B23" s="172"/>
      <c r="C23" s="172"/>
      <c r="D23" s="172"/>
      <c r="E23" s="172"/>
      <c r="F23" s="172"/>
      <c r="G23" s="172"/>
      <c r="H23" s="172"/>
      <c r="I23" s="172"/>
      <c r="J23" s="172"/>
      <c r="K23" s="172"/>
      <c r="L23" s="172"/>
      <c r="M23" s="172"/>
    </row>
    <row r="24" spans="2:13" ht="15" customHeight="1">
      <c r="B24" s="172" t="s">
        <v>212</v>
      </c>
      <c r="C24" s="172"/>
      <c r="D24" s="172"/>
      <c r="E24" s="172"/>
      <c r="F24" s="172"/>
      <c r="G24" s="172"/>
      <c r="H24" s="172"/>
      <c r="I24" s="172"/>
      <c r="J24" s="172"/>
      <c r="K24" s="172"/>
      <c r="L24" s="172"/>
      <c r="M24" s="172"/>
    </row>
    <row r="25" spans="2:13" ht="13.5" customHeight="1">
      <c r="B25" s="348" t="s">
        <v>214</v>
      </c>
      <c r="C25" s="348"/>
      <c r="D25" s="348"/>
      <c r="E25" s="348"/>
      <c r="F25" s="348"/>
      <c r="G25" s="348"/>
      <c r="H25" s="348"/>
      <c r="I25" s="348"/>
      <c r="J25" s="348"/>
      <c r="K25" s="348"/>
      <c r="L25" s="348"/>
      <c r="M25" s="348"/>
    </row>
    <row r="26" spans="2:13" ht="13.5" customHeight="1">
      <c r="B26" s="290" t="s">
        <v>215</v>
      </c>
      <c r="C26" s="290"/>
      <c r="D26" s="290"/>
      <c r="E26" s="290"/>
      <c r="F26" s="290"/>
      <c r="G26" s="290"/>
      <c r="H26" s="290"/>
      <c r="I26" s="290"/>
      <c r="J26" s="290"/>
      <c r="K26" s="290"/>
      <c r="L26" s="290"/>
      <c r="M26" s="290"/>
    </row>
    <row r="27" spans="2:13" ht="14.25" customHeight="1">
      <c r="B27" s="290" t="s">
        <v>216</v>
      </c>
      <c r="C27" s="290"/>
      <c r="D27" s="290"/>
      <c r="E27" s="290"/>
      <c r="F27" s="290"/>
      <c r="G27" s="290"/>
      <c r="H27" s="290"/>
      <c r="I27" s="290"/>
      <c r="J27" s="290"/>
      <c r="K27" s="290"/>
      <c r="L27" s="290"/>
      <c r="M27" s="290"/>
    </row>
    <row r="28" spans="2:13" ht="13.5" customHeight="1">
      <c r="B28" s="290" t="s">
        <v>217</v>
      </c>
      <c r="C28" s="290"/>
      <c r="D28" s="290"/>
      <c r="E28" s="290"/>
      <c r="F28" s="290"/>
      <c r="G28" s="290"/>
      <c r="H28" s="290"/>
      <c r="I28" s="290"/>
      <c r="J28" s="290"/>
      <c r="K28" s="290"/>
      <c r="L28" s="290"/>
      <c r="M28" s="290"/>
    </row>
    <row r="29" spans="2:13" ht="15">
      <c r="B29" s="290" t="s">
        <v>218</v>
      </c>
      <c r="C29" s="290"/>
      <c r="D29" s="290"/>
      <c r="E29" s="290"/>
      <c r="F29" s="290"/>
      <c r="G29" s="290"/>
      <c r="H29" s="290"/>
      <c r="I29" s="290"/>
      <c r="J29" s="290"/>
      <c r="K29" s="290"/>
      <c r="L29" s="290"/>
      <c r="M29" s="290"/>
    </row>
    <row r="30" spans="2:13" ht="15">
      <c r="B30" s="290" t="s">
        <v>219</v>
      </c>
      <c r="C30" s="290"/>
      <c r="D30" s="290"/>
      <c r="E30" s="290"/>
      <c r="F30" s="290"/>
      <c r="G30" s="290"/>
      <c r="H30" s="290"/>
      <c r="I30" s="290"/>
      <c r="J30" s="290"/>
      <c r="K30" s="290"/>
      <c r="L30" s="290"/>
      <c r="M30" s="290"/>
    </row>
    <row r="31" spans="1:13" ht="13.5" customHeight="1">
      <c r="A31" s="133"/>
      <c r="B31" s="348" t="s">
        <v>213</v>
      </c>
      <c r="C31" s="348"/>
      <c r="D31" s="348"/>
      <c r="E31" s="348"/>
      <c r="F31" s="348"/>
      <c r="G31" s="348"/>
      <c r="H31" s="348"/>
      <c r="I31" s="348"/>
      <c r="J31" s="348"/>
      <c r="K31" s="348"/>
      <c r="L31" s="348"/>
      <c r="M31" s="348"/>
    </row>
    <row r="32" spans="2:13" ht="15" customHeight="1">
      <c r="B32" s="290" t="s">
        <v>220</v>
      </c>
      <c r="C32" s="290"/>
      <c r="D32" s="290"/>
      <c r="E32" s="290"/>
      <c r="F32" s="290"/>
      <c r="G32" s="290"/>
      <c r="H32" s="290"/>
      <c r="I32" s="290"/>
      <c r="J32" s="290"/>
      <c r="K32" s="290"/>
      <c r="L32" s="290"/>
      <c r="M32" s="290"/>
    </row>
    <row r="33" spans="2:13" ht="8.25" customHeight="1">
      <c r="B33" s="227"/>
      <c r="C33" s="227"/>
      <c r="D33" s="227"/>
      <c r="E33" s="227"/>
      <c r="F33" s="227"/>
      <c r="G33" s="227"/>
      <c r="H33" s="227"/>
      <c r="I33" s="227"/>
      <c r="J33" s="227"/>
      <c r="K33" s="227"/>
      <c r="L33" s="227"/>
      <c r="M33" s="227"/>
    </row>
    <row r="34" spans="1:13" ht="15.75" customHeight="1">
      <c r="A34" s="133"/>
      <c r="B34" s="290" t="s">
        <v>196</v>
      </c>
      <c r="C34" s="290"/>
      <c r="D34" s="290"/>
      <c r="E34" s="290"/>
      <c r="F34" s="290"/>
      <c r="G34" s="290"/>
      <c r="H34" s="290"/>
      <c r="I34" s="290"/>
      <c r="J34" s="290"/>
      <c r="K34" s="290"/>
      <c r="L34" s="290"/>
      <c r="M34" s="290"/>
    </row>
    <row r="35" spans="1:13" ht="12" customHeight="1">
      <c r="A35" s="133"/>
      <c r="B35" s="227"/>
      <c r="C35" s="227"/>
      <c r="D35" s="227"/>
      <c r="E35" s="227"/>
      <c r="F35" s="227"/>
      <c r="G35" s="227"/>
      <c r="H35" s="227"/>
      <c r="I35" s="227"/>
      <c r="J35" s="227"/>
      <c r="K35" s="227"/>
      <c r="L35" s="227"/>
      <c r="M35" s="227"/>
    </row>
    <row r="36" spans="1:2" ht="15">
      <c r="A36" s="133" t="s">
        <v>22</v>
      </c>
      <c r="B36" s="137" t="s">
        <v>104</v>
      </c>
    </row>
    <row r="37" ht="3" customHeight="1"/>
    <row r="38" spans="2:13" ht="15">
      <c r="B38" s="353" t="s">
        <v>222</v>
      </c>
      <c r="C38" s="353"/>
      <c r="D38" s="353"/>
      <c r="E38" s="353"/>
      <c r="F38" s="353"/>
      <c r="G38" s="353"/>
      <c r="H38" s="353"/>
      <c r="I38" s="353"/>
      <c r="J38" s="353"/>
      <c r="K38" s="353"/>
      <c r="L38" s="353"/>
      <c r="M38" s="353"/>
    </row>
    <row r="39" spans="2:13" ht="12" customHeight="1">
      <c r="B39" s="138"/>
      <c r="C39" s="138"/>
      <c r="D39" s="138"/>
      <c r="E39" s="138"/>
      <c r="F39" s="138"/>
      <c r="G39" s="138"/>
      <c r="H39" s="138"/>
      <c r="I39" s="138"/>
      <c r="J39" s="138"/>
      <c r="K39" s="138"/>
      <c r="L39" s="138"/>
      <c r="M39" s="138"/>
    </row>
    <row r="40" spans="1:2" ht="15">
      <c r="A40" s="133" t="s">
        <v>23</v>
      </c>
      <c r="B40" s="137" t="s">
        <v>24</v>
      </c>
    </row>
    <row r="41" spans="1:2" ht="3" customHeight="1">
      <c r="A41" s="133"/>
      <c r="B41" s="137"/>
    </row>
    <row r="42" spans="2:13" ht="15">
      <c r="B42" s="361" t="s">
        <v>184</v>
      </c>
      <c r="C42" s="361"/>
      <c r="D42" s="361"/>
      <c r="E42" s="361"/>
      <c r="F42" s="361"/>
      <c r="G42" s="361"/>
      <c r="H42" s="361"/>
      <c r="I42" s="361"/>
      <c r="J42" s="361"/>
      <c r="K42" s="361"/>
      <c r="L42" s="361"/>
      <c r="M42" s="361"/>
    </row>
    <row r="43" ht="12" customHeight="1"/>
    <row r="44" spans="1:2" ht="15">
      <c r="A44" s="133" t="s">
        <v>25</v>
      </c>
      <c r="B44" s="137" t="s">
        <v>105</v>
      </c>
    </row>
    <row r="45" spans="1:2" ht="3" customHeight="1">
      <c r="A45" s="133"/>
      <c r="B45" s="137"/>
    </row>
    <row r="46" spans="2:13" ht="15">
      <c r="B46" s="353" t="s">
        <v>150</v>
      </c>
      <c r="C46" s="353"/>
      <c r="D46" s="353"/>
      <c r="E46" s="353"/>
      <c r="F46" s="353"/>
      <c r="G46" s="353"/>
      <c r="H46" s="353"/>
      <c r="I46" s="353"/>
      <c r="J46" s="353"/>
      <c r="K46" s="353"/>
      <c r="L46" s="353"/>
      <c r="M46" s="353"/>
    </row>
    <row r="47" spans="2:13" ht="7.5" customHeight="1">
      <c r="B47" s="138"/>
      <c r="C47" s="138"/>
      <c r="D47" s="138"/>
      <c r="E47" s="138"/>
      <c r="F47" s="138"/>
      <c r="G47" s="138"/>
      <c r="H47" s="138"/>
      <c r="I47" s="138"/>
      <c r="J47" s="138"/>
      <c r="K47" s="138"/>
      <c r="L47" s="138"/>
      <c r="M47" s="138"/>
    </row>
    <row r="48" spans="1:13" ht="15">
      <c r="A48" s="133" t="s">
        <v>26</v>
      </c>
      <c r="B48" s="363" t="s">
        <v>106</v>
      </c>
      <c r="C48" s="363"/>
      <c r="D48" s="363"/>
      <c r="E48" s="363"/>
      <c r="F48" s="363"/>
      <c r="G48" s="363"/>
      <c r="H48" s="363"/>
      <c r="I48" s="363"/>
      <c r="J48" s="363"/>
      <c r="K48" s="363"/>
      <c r="L48" s="363"/>
      <c r="M48" s="363"/>
    </row>
    <row r="49" spans="1:13" ht="2.25" customHeight="1">
      <c r="A49" s="133"/>
      <c r="B49" s="364"/>
      <c r="C49" s="364"/>
      <c r="D49" s="364"/>
      <c r="E49" s="364"/>
      <c r="F49" s="364"/>
      <c r="G49" s="364"/>
      <c r="H49" s="364"/>
      <c r="I49" s="364"/>
      <c r="J49" s="364"/>
      <c r="K49" s="364"/>
      <c r="L49" s="364"/>
      <c r="M49" s="364"/>
    </row>
    <row r="50" spans="1:13" ht="15.75" customHeight="1">
      <c r="A50" s="133"/>
      <c r="B50" s="353" t="s">
        <v>151</v>
      </c>
      <c r="C50" s="353"/>
      <c r="D50" s="353"/>
      <c r="E50" s="353"/>
      <c r="F50" s="353"/>
      <c r="G50" s="353"/>
      <c r="H50" s="353"/>
      <c r="I50" s="353"/>
      <c r="J50" s="353"/>
      <c r="K50" s="353"/>
      <c r="L50" s="353"/>
      <c r="M50" s="353"/>
    </row>
    <row r="51" ht="8.25" customHeight="1"/>
    <row r="52" spans="1:13" ht="15">
      <c r="A52" s="133" t="s">
        <v>27</v>
      </c>
      <c r="B52" s="363" t="s">
        <v>28</v>
      </c>
      <c r="C52" s="363"/>
      <c r="D52" s="363"/>
      <c r="E52" s="363"/>
      <c r="F52" s="363"/>
      <c r="G52" s="363"/>
      <c r="H52" s="363"/>
      <c r="I52" s="363"/>
      <c r="J52" s="363"/>
      <c r="K52" s="363"/>
      <c r="L52" s="363"/>
      <c r="M52" s="363"/>
    </row>
    <row r="53" spans="1:13" ht="3" customHeight="1">
      <c r="A53" s="133"/>
      <c r="B53" s="139"/>
      <c r="C53" s="139"/>
      <c r="D53" s="139"/>
      <c r="E53" s="139"/>
      <c r="F53" s="139"/>
      <c r="G53" s="139"/>
      <c r="H53" s="139"/>
      <c r="I53" s="139"/>
      <c r="J53" s="139"/>
      <c r="K53" s="139"/>
      <c r="L53" s="139"/>
      <c r="M53" s="139"/>
    </row>
    <row r="54" spans="2:13" ht="12.75" customHeight="1">
      <c r="B54" s="293" t="s">
        <v>169</v>
      </c>
      <c r="C54" s="293"/>
      <c r="D54" s="293"/>
      <c r="E54" s="293"/>
      <c r="F54" s="293"/>
      <c r="G54" s="293"/>
      <c r="H54" s="293"/>
      <c r="I54" s="293"/>
      <c r="J54" s="293"/>
      <c r="K54" s="293"/>
      <c r="L54" s="293"/>
      <c r="M54" s="293"/>
    </row>
    <row r="55" spans="2:13" ht="18" customHeight="1">
      <c r="B55" s="293"/>
      <c r="C55" s="293"/>
      <c r="D55" s="293"/>
      <c r="E55" s="293"/>
      <c r="F55" s="293"/>
      <c r="G55" s="293"/>
      <c r="H55" s="293"/>
      <c r="I55" s="293"/>
      <c r="J55" s="293"/>
      <c r="K55" s="293"/>
      <c r="L55" s="293"/>
      <c r="M55" s="293"/>
    </row>
    <row r="56" spans="2:13" ht="6.75" customHeight="1">
      <c r="B56" s="135"/>
      <c r="C56" s="135"/>
      <c r="D56" s="135"/>
      <c r="E56" s="135"/>
      <c r="F56" s="135"/>
      <c r="G56" s="135"/>
      <c r="H56" s="135"/>
      <c r="I56" s="135"/>
      <c r="J56" s="135"/>
      <c r="K56" s="135"/>
      <c r="L56" s="135"/>
      <c r="M56" s="135"/>
    </row>
    <row r="57" spans="1:13" ht="15">
      <c r="A57" s="133" t="s">
        <v>29</v>
      </c>
      <c r="B57" s="350" t="s">
        <v>108</v>
      </c>
      <c r="C57" s="350"/>
      <c r="D57" s="350"/>
      <c r="E57" s="350"/>
      <c r="F57" s="350"/>
      <c r="G57" s="350"/>
      <c r="H57" s="350"/>
      <c r="I57" s="350"/>
      <c r="J57" s="350"/>
      <c r="K57" s="350"/>
      <c r="L57" s="350"/>
      <c r="M57" s="350"/>
    </row>
    <row r="58" spans="2:13" ht="3" customHeight="1">
      <c r="B58" s="135"/>
      <c r="C58" s="135"/>
      <c r="D58" s="135"/>
      <c r="E58" s="135"/>
      <c r="F58" s="135"/>
      <c r="G58" s="135"/>
      <c r="H58" s="135"/>
      <c r="I58" s="135"/>
      <c r="J58" s="135"/>
      <c r="K58" s="135"/>
      <c r="L58" s="135"/>
      <c r="M58" s="135"/>
    </row>
    <row r="59" spans="2:13" ht="17.25" customHeight="1">
      <c r="B59" s="293" t="s">
        <v>152</v>
      </c>
      <c r="C59" s="293"/>
      <c r="D59" s="293"/>
      <c r="E59" s="293"/>
      <c r="F59" s="293"/>
      <c r="G59" s="293"/>
      <c r="H59" s="293"/>
      <c r="I59" s="293"/>
      <c r="J59" s="293"/>
      <c r="K59" s="293"/>
      <c r="L59" s="293"/>
      <c r="M59" s="293"/>
    </row>
    <row r="60" spans="2:13" ht="9.75" customHeight="1">
      <c r="B60" s="135"/>
      <c r="C60" s="135"/>
      <c r="D60" s="135"/>
      <c r="E60" s="135"/>
      <c r="F60" s="135"/>
      <c r="G60" s="135"/>
      <c r="H60" s="135"/>
      <c r="I60" s="135"/>
      <c r="J60" s="135"/>
      <c r="K60" s="135"/>
      <c r="L60" s="135"/>
      <c r="M60" s="135"/>
    </row>
    <row r="61" spans="1:13" ht="15">
      <c r="A61" s="133" t="s">
        <v>107</v>
      </c>
      <c r="B61" s="350" t="s">
        <v>110</v>
      </c>
      <c r="C61" s="350"/>
      <c r="D61" s="350"/>
      <c r="E61" s="350"/>
      <c r="F61" s="350"/>
      <c r="G61" s="350"/>
      <c r="H61" s="350"/>
      <c r="I61" s="350"/>
      <c r="J61" s="350"/>
      <c r="K61" s="350"/>
      <c r="L61" s="350"/>
      <c r="M61" s="350"/>
    </row>
    <row r="62" spans="2:13" ht="1.5" customHeight="1">
      <c r="B62" s="135"/>
      <c r="C62" s="135"/>
      <c r="D62" s="135"/>
      <c r="E62" s="135"/>
      <c r="F62" s="135"/>
      <c r="G62" s="135"/>
      <c r="H62" s="135"/>
      <c r="I62" s="135"/>
      <c r="J62" s="135"/>
      <c r="K62" s="135"/>
      <c r="L62" s="135"/>
      <c r="M62" s="135"/>
    </row>
    <row r="63" spans="2:13" ht="32.25" customHeight="1">
      <c r="B63" s="293" t="s">
        <v>223</v>
      </c>
      <c r="C63" s="293"/>
      <c r="D63" s="293"/>
      <c r="E63" s="293"/>
      <c r="F63" s="293"/>
      <c r="G63" s="293"/>
      <c r="H63" s="293"/>
      <c r="I63" s="293"/>
      <c r="J63" s="293"/>
      <c r="K63" s="293"/>
      <c r="L63" s="293"/>
      <c r="M63" s="293"/>
    </row>
    <row r="64" spans="2:13" ht="3.75" customHeight="1" hidden="1">
      <c r="B64" s="135"/>
      <c r="C64" s="135"/>
      <c r="D64" s="135"/>
      <c r="E64" s="135"/>
      <c r="F64" s="135"/>
      <c r="G64" s="135"/>
      <c r="H64" s="135"/>
      <c r="I64" s="135"/>
      <c r="J64" s="135"/>
      <c r="K64" s="135"/>
      <c r="L64" s="135"/>
      <c r="M64" s="135"/>
    </row>
    <row r="65" spans="2:13" s="141" customFormat="1" ht="14.25" customHeight="1">
      <c r="B65" s="350" t="s">
        <v>300</v>
      </c>
      <c r="C65" s="350"/>
      <c r="D65" s="350"/>
      <c r="E65" s="350"/>
      <c r="F65" s="350"/>
      <c r="G65" s="350"/>
      <c r="H65" s="350"/>
      <c r="I65" s="350"/>
      <c r="J65" s="350"/>
      <c r="K65" s="350"/>
      <c r="L65" s="350"/>
      <c r="M65" s="350"/>
    </row>
    <row r="66" spans="2:13" ht="2.25" customHeight="1" hidden="1">
      <c r="B66" s="135"/>
      <c r="C66" s="135"/>
      <c r="D66" s="135"/>
      <c r="E66" s="135"/>
      <c r="F66" s="135"/>
      <c r="G66" s="135"/>
      <c r="H66" s="135"/>
      <c r="I66" s="135"/>
      <c r="J66" s="135"/>
      <c r="K66" s="135"/>
      <c r="L66" s="135"/>
      <c r="M66" s="135"/>
    </row>
    <row r="67" spans="2:13" ht="15.75" customHeight="1">
      <c r="B67" s="135"/>
      <c r="C67" s="135"/>
      <c r="D67" s="135"/>
      <c r="E67" s="135"/>
      <c r="F67" s="135"/>
      <c r="G67" s="344" t="s">
        <v>130</v>
      </c>
      <c r="H67" s="344"/>
      <c r="I67" s="366"/>
      <c r="J67" s="366"/>
      <c r="K67" s="366"/>
      <c r="L67" s="344" t="s">
        <v>135</v>
      </c>
      <c r="M67" s="344"/>
    </row>
    <row r="68" spans="2:13" ht="14.25" customHeight="1">
      <c r="B68" s="135"/>
      <c r="C68" s="135"/>
      <c r="D68" s="135"/>
      <c r="E68" s="135"/>
      <c r="F68" s="135"/>
      <c r="G68" s="344" t="s">
        <v>131</v>
      </c>
      <c r="H68" s="344"/>
      <c r="I68" s="344" t="s">
        <v>133</v>
      </c>
      <c r="J68" s="344"/>
      <c r="K68" s="344"/>
      <c r="L68" s="344" t="s">
        <v>136</v>
      </c>
      <c r="M68" s="344"/>
    </row>
    <row r="69" spans="2:13" ht="14.25" customHeight="1">
      <c r="B69" s="135"/>
      <c r="C69" s="135"/>
      <c r="D69" s="135"/>
      <c r="E69" s="135"/>
      <c r="F69" s="135"/>
      <c r="G69" s="344" t="s">
        <v>132</v>
      </c>
      <c r="H69" s="344"/>
      <c r="I69" s="344" t="s">
        <v>134</v>
      </c>
      <c r="J69" s="344"/>
      <c r="K69" s="344"/>
      <c r="L69" s="344" t="s">
        <v>137</v>
      </c>
      <c r="M69" s="344"/>
    </row>
    <row r="70" spans="2:13" ht="13.5" customHeight="1">
      <c r="B70" s="135"/>
      <c r="C70" s="135"/>
      <c r="D70" s="135"/>
      <c r="E70" s="135"/>
      <c r="F70" s="135"/>
      <c r="G70" s="344" t="s">
        <v>5</v>
      </c>
      <c r="H70" s="344"/>
      <c r="I70" s="344" t="s">
        <v>5</v>
      </c>
      <c r="J70" s="344"/>
      <c r="K70" s="344"/>
      <c r="L70" s="344" t="s">
        <v>5</v>
      </c>
      <c r="M70" s="344"/>
    </row>
    <row r="71" spans="2:13" ht="2.25" customHeight="1" hidden="1">
      <c r="B71" s="135"/>
      <c r="C71" s="135"/>
      <c r="D71" s="135"/>
      <c r="E71" s="135"/>
      <c r="F71" s="135"/>
      <c r="G71" s="170"/>
      <c r="H71" s="170"/>
      <c r="I71" s="170"/>
      <c r="J71" s="170"/>
      <c r="K71" s="170"/>
      <c r="L71" s="170"/>
      <c r="M71" s="170"/>
    </row>
    <row r="72" spans="2:13" ht="0.75" customHeight="1">
      <c r="B72" s="135"/>
      <c r="C72" s="135"/>
      <c r="D72" s="135"/>
      <c r="E72" s="135"/>
      <c r="F72" s="135"/>
      <c r="G72" s="170"/>
      <c r="H72" s="170"/>
      <c r="I72" s="170"/>
      <c r="J72" s="170"/>
      <c r="K72" s="170"/>
      <c r="L72" s="170"/>
      <c r="M72" s="170"/>
    </row>
    <row r="73" spans="2:13" ht="14.25" customHeight="1">
      <c r="B73" s="168" t="s">
        <v>264</v>
      </c>
      <c r="C73" s="172"/>
      <c r="D73" s="172"/>
      <c r="E73" s="135"/>
      <c r="F73" s="135"/>
      <c r="G73" s="170"/>
      <c r="H73" s="170"/>
      <c r="I73" s="170"/>
      <c r="J73" s="170"/>
      <c r="K73" s="170"/>
      <c r="L73" s="170"/>
      <c r="M73" s="170"/>
    </row>
    <row r="74" spans="2:13" ht="2.25" customHeight="1">
      <c r="B74" s="135"/>
      <c r="C74" s="135"/>
      <c r="D74" s="135"/>
      <c r="E74" s="135"/>
      <c r="F74" s="135"/>
      <c r="G74" s="170"/>
      <c r="H74" s="170"/>
      <c r="I74" s="295"/>
      <c r="J74" s="295"/>
      <c r="K74" s="295"/>
      <c r="L74" s="170"/>
      <c r="M74" s="170"/>
    </row>
    <row r="75" spans="2:13" ht="15.75" customHeight="1">
      <c r="B75" s="172" t="s">
        <v>138</v>
      </c>
      <c r="C75" s="172"/>
      <c r="D75" s="172"/>
      <c r="E75" s="135"/>
      <c r="F75" s="135"/>
      <c r="G75" s="309">
        <v>391823</v>
      </c>
      <c r="H75" s="309"/>
      <c r="I75" s="309">
        <v>25753856</v>
      </c>
      <c r="J75" s="309"/>
      <c r="K75" s="309"/>
      <c r="L75" s="347">
        <v>49550</v>
      </c>
      <c r="M75" s="347"/>
    </row>
    <row r="76" spans="2:13" ht="15.75" customHeight="1">
      <c r="B76" s="172" t="s">
        <v>139</v>
      </c>
      <c r="C76" s="172"/>
      <c r="D76" s="172"/>
      <c r="E76" s="172"/>
      <c r="F76" s="135"/>
      <c r="G76" s="309">
        <v>3272647</v>
      </c>
      <c r="H76" s="309"/>
      <c r="I76" s="173"/>
      <c r="J76" s="173"/>
      <c r="K76" s="173">
        <v>0</v>
      </c>
      <c r="L76" s="173"/>
      <c r="M76" s="173">
        <v>0</v>
      </c>
    </row>
    <row r="77" spans="2:13" ht="15.75" customHeight="1">
      <c r="B77" s="172" t="s">
        <v>172</v>
      </c>
      <c r="C77" s="172"/>
      <c r="D77" s="172"/>
      <c r="E77" s="172"/>
      <c r="F77" s="135"/>
      <c r="G77" s="283"/>
      <c r="H77" s="283">
        <v>0</v>
      </c>
      <c r="I77" s="173"/>
      <c r="J77" s="173"/>
      <c r="K77" s="173">
        <v>0</v>
      </c>
      <c r="L77" s="173"/>
      <c r="M77" s="173">
        <v>0</v>
      </c>
    </row>
    <row r="78" spans="2:13" ht="15.75" customHeight="1">
      <c r="B78" s="172" t="s">
        <v>235</v>
      </c>
      <c r="C78" s="172"/>
      <c r="D78" s="172"/>
      <c r="E78" s="172"/>
      <c r="F78" s="135"/>
      <c r="G78" s="275"/>
      <c r="H78" s="275">
        <v>19678</v>
      </c>
      <c r="I78" s="173"/>
      <c r="J78" s="173"/>
      <c r="K78" s="173">
        <v>0</v>
      </c>
      <c r="L78" s="173"/>
      <c r="M78" s="173">
        <v>0</v>
      </c>
    </row>
    <row r="79" spans="2:13" ht="16.5" customHeight="1">
      <c r="B79" s="172" t="s">
        <v>140</v>
      </c>
      <c r="C79" s="172"/>
      <c r="D79" s="172"/>
      <c r="E79" s="171"/>
      <c r="F79" s="135"/>
      <c r="G79" s="309">
        <v>550386</v>
      </c>
      <c r="H79" s="309"/>
      <c r="I79" s="291">
        <v>0</v>
      </c>
      <c r="J79" s="291"/>
      <c r="K79" s="291"/>
      <c r="L79" s="291">
        <v>0</v>
      </c>
      <c r="M79" s="291"/>
    </row>
    <row r="80" spans="2:13" ht="3.75" customHeight="1">
      <c r="B80" s="171"/>
      <c r="C80" s="171"/>
      <c r="D80" s="171"/>
      <c r="E80" s="171"/>
      <c r="F80" s="135"/>
      <c r="G80" s="174"/>
      <c r="H80" s="174"/>
      <c r="I80" s="174"/>
      <c r="J80" s="174"/>
      <c r="K80" s="174"/>
      <c r="L80" s="174"/>
      <c r="M80" s="174"/>
    </row>
    <row r="81" spans="2:13" ht="16.5" customHeight="1" thickBot="1">
      <c r="B81" s="172" t="s">
        <v>141</v>
      </c>
      <c r="C81" s="172"/>
      <c r="D81" s="172"/>
      <c r="E81" s="172"/>
      <c r="F81" s="135"/>
      <c r="G81" s="342">
        <f>SUM(G75:H80)</f>
        <v>4234534</v>
      </c>
      <c r="H81" s="342"/>
      <c r="I81" s="342">
        <f>SUM(I74:K80)</f>
        <v>25753856</v>
      </c>
      <c r="J81" s="342"/>
      <c r="K81" s="342"/>
      <c r="L81" s="342">
        <f>SUM(L74:M80)</f>
        <v>49550</v>
      </c>
      <c r="M81" s="342"/>
    </row>
    <row r="82" spans="2:13" ht="5.25" customHeight="1" thickTop="1">
      <c r="B82" s="366"/>
      <c r="C82" s="366"/>
      <c r="D82" s="366"/>
      <c r="E82" s="366"/>
      <c r="F82" s="135"/>
      <c r="G82" s="174"/>
      <c r="H82" s="135"/>
      <c r="I82" s="135"/>
      <c r="J82" s="135"/>
      <c r="K82" s="135"/>
      <c r="L82" s="135"/>
      <c r="M82" s="135"/>
    </row>
    <row r="83" spans="2:13" ht="12.75" customHeight="1">
      <c r="B83" s="168" t="s">
        <v>265</v>
      </c>
      <c r="C83" s="172"/>
      <c r="D83" s="172"/>
      <c r="E83" s="135"/>
      <c r="F83" s="135"/>
      <c r="G83" s="170"/>
      <c r="H83" s="170"/>
      <c r="I83" s="170"/>
      <c r="J83" s="170"/>
      <c r="K83" s="170"/>
      <c r="L83" s="170"/>
      <c r="M83" s="170"/>
    </row>
    <row r="84" spans="2:13" ht="3" customHeight="1">
      <c r="B84" s="135"/>
      <c r="C84" s="135"/>
      <c r="D84" s="135"/>
      <c r="E84" s="135"/>
      <c r="F84" s="135"/>
      <c r="G84" s="170"/>
      <c r="H84" s="170"/>
      <c r="I84" s="295"/>
      <c r="J84" s="295"/>
      <c r="K84" s="295"/>
      <c r="L84" s="170"/>
      <c r="M84" s="170"/>
    </row>
    <row r="85" spans="2:13" ht="14.25" customHeight="1">
      <c r="B85" s="172" t="s">
        <v>138</v>
      </c>
      <c r="C85" s="172"/>
      <c r="D85" s="172"/>
      <c r="E85" s="135"/>
      <c r="F85" s="135"/>
      <c r="G85" s="309">
        <v>1991282</v>
      </c>
      <c r="H85" s="309"/>
      <c r="I85" s="309">
        <v>26196560</v>
      </c>
      <c r="J85" s="309"/>
      <c r="K85" s="309"/>
      <c r="L85" s="347">
        <v>12602</v>
      </c>
      <c r="M85" s="347"/>
    </row>
    <row r="86" spans="2:13" ht="14.25" customHeight="1">
      <c r="B86" s="172" t="s">
        <v>139</v>
      </c>
      <c r="C86" s="172"/>
      <c r="D86" s="172"/>
      <c r="E86" s="135"/>
      <c r="F86" s="135"/>
      <c r="G86" s="309">
        <v>4894241</v>
      </c>
      <c r="H86" s="309"/>
      <c r="I86" s="173"/>
      <c r="J86" s="173"/>
      <c r="K86" s="173">
        <v>0</v>
      </c>
      <c r="L86" s="173"/>
      <c r="M86" s="173">
        <v>0</v>
      </c>
    </row>
    <row r="87" spans="2:13" ht="14.25" customHeight="1">
      <c r="B87" s="172" t="s">
        <v>172</v>
      </c>
      <c r="C87" s="172"/>
      <c r="D87" s="172"/>
      <c r="E87" s="135"/>
      <c r="F87" s="135"/>
      <c r="G87" s="283"/>
      <c r="H87" s="283">
        <v>226</v>
      </c>
      <c r="I87" s="173"/>
      <c r="J87" s="173"/>
      <c r="K87" s="173">
        <v>0</v>
      </c>
      <c r="L87" s="173"/>
      <c r="M87" s="173">
        <v>0</v>
      </c>
    </row>
    <row r="88" spans="2:13" ht="14.25" customHeight="1">
      <c r="B88" s="172" t="s">
        <v>235</v>
      </c>
      <c r="C88" s="172"/>
      <c r="D88" s="172"/>
      <c r="E88" s="135"/>
      <c r="F88" s="135"/>
      <c r="G88" s="283"/>
      <c r="H88" s="283">
        <v>32465</v>
      </c>
      <c r="I88" s="173"/>
      <c r="J88" s="173"/>
      <c r="K88" s="173">
        <v>0</v>
      </c>
      <c r="L88" s="173"/>
      <c r="M88" s="173">
        <v>0</v>
      </c>
    </row>
    <row r="89" spans="2:13" ht="15.75" customHeight="1">
      <c r="B89" s="172" t="s">
        <v>140</v>
      </c>
      <c r="C89" s="172"/>
      <c r="D89" s="172"/>
      <c r="E89" s="171"/>
      <c r="F89" s="135"/>
      <c r="G89" s="309">
        <v>648725</v>
      </c>
      <c r="H89" s="309"/>
      <c r="I89" s="291">
        <v>0</v>
      </c>
      <c r="J89" s="291"/>
      <c r="K89" s="291"/>
      <c r="L89" s="291">
        <v>0</v>
      </c>
      <c r="M89" s="291"/>
    </row>
    <row r="90" spans="2:13" ht="2.25" customHeight="1">
      <c r="B90" s="171"/>
      <c r="C90" s="171"/>
      <c r="D90" s="171"/>
      <c r="E90" s="171"/>
      <c r="F90" s="135"/>
      <c r="G90" s="174"/>
      <c r="H90" s="174"/>
      <c r="I90" s="174"/>
      <c r="J90" s="174"/>
      <c r="K90" s="174"/>
      <c r="L90" s="174"/>
      <c r="M90" s="174"/>
    </row>
    <row r="91" spans="2:13" ht="16.5" customHeight="1" thickBot="1">
      <c r="B91" s="172" t="s">
        <v>141</v>
      </c>
      <c r="C91" s="172"/>
      <c r="D91" s="172"/>
      <c r="E91" s="172"/>
      <c r="F91" s="135"/>
      <c r="G91" s="342">
        <f>SUM(G85:H90)</f>
        <v>7566939</v>
      </c>
      <c r="H91" s="342"/>
      <c r="I91" s="342">
        <f>SUM(I84:K90)</f>
        <v>26196560</v>
      </c>
      <c r="J91" s="342"/>
      <c r="K91" s="342"/>
      <c r="L91" s="342">
        <f>SUM(L84:M90)</f>
        <v>12602</v>
      </c>
      <c r="M91" s="342"/>
    </row>
    <row r="92" spans="2:13" ht="7.5" customHeight="1" thickTop="1">
      <c r="B92" s="135"/>
      <c r="C92" s="135"/>
      <c r="D92" s="135"/>
      <c r="E92" s="135"/>
      <c r="F92" s="135"/>
      <c r="G92" s="170"/>
      <c r="H92" s="170"/>
      <c r="I92" s="170"/>
      <c r="J92" s="170"/>
      <c r="K92" s="170"/>
      <c r="L92" s="170"/>
      <c r="M92" s="170"/>
    </row>
    <row r="93" spans="2:13" ht="6.75" customHeight="1">
      <c r="B93" s="135"/>
      <c r="C93" s="135"/>
      <c r="D93" s="135"/>
      <c r="E93" s="135"/>
      <c r="F93" s="135"/>
      <c r="G93" s="170"/>
      <c r="H93" s="170"/>
      <c r="I93" s="170"/>
      <c r="J93" s="170"/>
      <c r="K93" s="170"/>
      <c r="L93" s="170"/>
      <c r="M93" s="170"/>
    </row>
    <row r="94" spans="1:13" ht="15">
      <c r="A94" s="133" t="s">
        <v>107</v>
      </c>
      <c r="B94" s="350" t="s">
        <v>238</v>
      </c>
      <c r="C94" s="350"/>
      <c r="D94" s="350"/>
      <c r="E94" s="350"/>
      <c r="F94" s="350"/>
      <c r="G94" s="350"/>
      <c r="H94" s="350"/>
      <c r="I94" s="350"/>
      <c r="J94" s="350"/>
      <c r="K94" s="350"/>
      <c r="L94" s="350"/>
      <c r="M94" s="350"/>
    </row>
    <row r="95" spans="2:13" ht="15.75" customHeight="1">
      <c r="B95" s="135"/>
      <c r="C95" s="135"/>
      <c r="D95" s="135"/>
      <c r="E95" s="135"/>
      <c r="F95" s="135"/>
      <c r="G95" s="344" t="s">
        <v>130</v>
      </c>
      <c r="H95" s="344"/>
      <c r="I95" s="366"/>
      <c r="J95" s="366"/>
      <c r="K95" s="366"/>
      <c r="L95" s="344" t="s">
        <v>135</v>
      </c>
      <c r="M95" s="344"/>
    </row>
    <row r="96" spans="2:13" ht="14.25" customHeight="1">
      <c r="B96" s="135"/>
      <c r="C96" s="135"/>
      <c r="D96" s="135"/>
      <c r="E96" s="135"/>
      <c r="F96" s="135"/>
      <c r="G96" s="344" t="s">
        <v>131</v>
      </c>
      <c r="H96" s="344"/>
      <c r="I96" s="344" t="s">
        <v>133</v>
      </c>
      <c r="J96" s="344"/>
      <c r="K96" s="344"/>
      <c r="L96" s="344" t="s">
        <v>136</v>
      </c>
      <c r="M96" s="344"/>
    </row>
    <row r="97" spans="2:13" ht="14.25" customHeight="1">
      <c r="B97" s="135"/>
      <c r="C97" s="135"/>
      <c r="D97" s="135"/>
      <c r="E97" s="135"/>
      <c r="F97" s="135"/>
      <c r="G97" s="344" t="s">
        <v>132</v>
      </c>
      <c r="H97" s="344"/>
      <c r="I97" s="344" t="s">
        <v>134</v>
      </c>
      <c r="J97" s="344"/>
      <c r="K97" s="344"/>
      <c r="L97" s="344" t="s">
        <v>137</v>
      </c>
      <c r="M97" s="344"/>
    </row>
    <row r="98" spans="2:13" ht="13.5" customHeight="1">
      <c r="B98" s="135"/>
      <c r="C98" s="135"/>
      <c r="D98" s="135"/>
      <c r="E98" s="135"/>
      <c r="F98" s="135"/>
      <c r="G98" s="344" t="s">
        <v>5</v>
      </c>
      <c r="H98" s="344"/>
      <c r="I98" s="344" t="s">
        <v>5</v>
      </c>
      <c r="J98" s="344"/>
      <c r="K98" s="344"/>
      <c r="L98" s="344" t="s">
        <v>5</v>
      </c>
      <c r="M98" s="344"/>
    </row>
    <row r="99" spans="2:13" ht="14.25" customHeight="1">
      <c r="B99" s="168" t="s">
        <v>266</v>
      </c>
      <c r="C99" s="172"/>
      <c r="D99" s="172"/>
      <c r="E99" s="135"/>
      <c r="F99" s="135"/>
      <c r="G99" s="170"/>
      <c r="H99" s="170"/>
      <c r="I99" s="170"/>
      <c r="J99" s="170"/>
      <c r="K99" s="170"/>
      <c r="L99" s="170"/>
      <c r="M99" s="170"/>
    </row>
    <row r="100" spans="2:13" ht="2.25" customHeight="1">
      <c r="B100" s="135"/>
      <c r="C100" s="135"/>
      <c r="D100" s="135"/>
      <c r="E100" s="135"/>
      <c r="F100" s="135"/>
      <c r="G100" s="170"/>
      <c r="H100" s="170"/>
      <c r="I100" s="295"/>
      <c r="J100" s="295"/>
      <c r="K100" s="295"/>
      <c r="L100" s="170"/>
      <c r="M100" s="170"/>
    </row>
    <row r="101" spans="2:13" ht="15.75" customHeight="1">
      <c r="B101" s="172" t="s">
        <v>138</v>
      </c>
      <c r="C101" s="172"/>
      <c r="D101" s="172"/>
      <c r="E101" s="135"/>
      <c r="F101" s="135"/>
      <c r="G101" s="309">
        <v>2843648</v>
      </c>
      <c r="H101" s="309"/>
      <c r="I101" s="309">
        <v>25753856</v>
      </c>
      <c r="J101" s="309"/>
      <c r="K101" s="309"/>
      <c r="L101" s="347">
        <v>250957</v>
      </c>
      <c r="M101" s="347"/>
    </row>
    <row r="102" spans="2:13" ht="15.75" customHeight="1">
      <c r="B102" s="172" t="s">
        <v>139</v>
      </c>
      <c r="C102" s="172"/>
      <c r="D102" s="172"/>
      <c r="E102" s="172"/>
      <c r="F102" s="135"/>
      <c r="G102" s="309">
        <v>14522876</v>
      </c>
      <c r="H102" s="309"/>
      <c r="I102" s="310" t="s">
        <v>182</v>
      </c>
      <c r="J102" s="310"/>
      <c r="K102" s="310"/>
      <c r="L102" s="310" t="s">
        <v>182</v>
      </c>
      <c r="M102" s="310"/>
    </row>
    <row r="103" spans="2:13" ht="15.75" customHeight="1">
      <c r="B103" s="172" t="s">
        <v>172</v>
      </c>
      <c r="C103" s="172"/>
      <c r="D103" s="172"/>
      <c r="E103" s="172"/>
      <c r="F103" s="135"/>
      <c r="G103" s="347">
        <v>1557</v>
      </c>
      <c r="H103" s="347"/>
      <c r="I103" s="310" t="s">
        <v>182</v>
      </c>
      <c r="J103" s="310"/>
      <c r="K103" s="310"/>
      <c r="L103" s="310" t="s">
        <v>182</v>
      </c>
      <c r="M103" s="310"/>
    </row>
    <row r="104" spans="2:13" ht="15.75" customHeight="1">
      <c r="B104" s="172" t="s">
        <v>235</v>
      </c>
      <c r="C104" s="172"/>
      <c r="D104" s="172"/>
      <c r="E104" s="172"/>
      <c r="F104" s="135"/>
      <c r="G104" s="275"/>
      <c r="H104" s="275">
        <v>38484</v>
      </c>
      <c r="I104" s="276"/>
      <c r="J104" s="276"/>
      <c r="K104" s="276">
        <v>0</v>
      </c>
      <c r="L104" s="310" t="s">
        <v>182</v>
      </c>
      <c r="M104" s="310"/>
    </row>
    <row r="105" spans="2:13" ht="16.5" customHeight="1">
      <c r="B105" s="172" t="s">
        <v>140</v>
      </c>
      <c r="C105" s="172"/>
      <c r="D105" s="172"/>
      <c r="E105" s="171"/>
      <c r="F105" s="135"/>
      <c r="G105" s="309">
        <v>1316707</v>
      </c>
      <c r="H105" s="309"/>
      <c r="I105" s="310" t="s">
        <v>182</v>
      </c>
      <c r="J105" s="310"/>
      <c r="K105" s="310"/>
      <c r="L105" s="310" t="s">
        <v>182</v>
      </c>
      <c r="M105" s="310"/>
    </row>
    <row r="106" spans="2:13" ht="3.75" customHeight="1">
      <c r="B106" s="171"/>
      <c r="C106" s="171"/>
      <c r="D106" s="171"/>
      <c r="E106" s="171"/>
      <c r="F106" s="135"/>
      <c r="G106" s="174"/>
      <c r="H106" s="174"/>
      <c r="I106" s="174"/>
      <c r="J106" s="174"/>
      <c r="K106" s="174"/>
      <c r="L106" s="174"/>
      <c r="M106" s="174"/>
    </row>
    <row r="107" spans="2:13" ht="16.5" customHeight="1" thickBot="1">
      <c r="B107" s="172" t="s">
        <v>141</v>
      </c>
      <c r="C107" s="172"/>
      <c r="D107" s="172"/>
      <c r="E107" s="172"/>
      <c r="F107" s="135"/>
      <c r="G107" s="342">
        <f>SUM(G101:H106)</f>
        <v>18723272</v>
      </c>
      <c r="H107" s="342"/>
      <c r="I107" s="342">
        <f>SUM(I100:K106)</f>
        <v>25753856</v>
      </c>
      <c r="J107" s="342"/>
      <c r="K107" s="342"/>
      <c r="L107" s="342">
        <f>SUM(L100:M106)</f>
        <v>250957</v>
      </c>
      <c r="M107" s="342"/>
    </row>
    <row r="108" spans="2:13" ht="13.5" customHeight="1" thickTop="1">
      <c r="B108" s="366"/>
      <c r="C108" s="366"/>
      <c r="D108" s="366"/>
      <c r="E108" s="366"/>
      <c r="F108" s="135"/>
      <c r="G108" s="174"/>
      <c r="H108" s="135"/>
      <c r="I108" s="135"/>
      <c r="J108" s="135"/>
      <c r="K108" s="135"/>
      <c r="L108" s="135"/>
      <c r="M108" s="135"/>
    </row>
    <row r="109" spans="2:13" ht="12.75" customHeight="1">
      <c r="B109" s="168" t="s">
        <v>267</v>
      </c>
      <c r="C109" s="172"/>
      <c r="D109" s="172"/>
      <c r="E109" s="135"/>
      <c r="F109" s="135"/>
      <c r="G109" s="170"/>
      <c r="H109" s="170"/>
      <c r="I109" s="170"/>
      <c r="J109" s="170"/>
      <c r="K109" s="170"/>
      <c r="L109" s="170"/>
      <c r="M109" s="170"/>
    </row>
    <row r="110" spans="2:13" ht="3" customHeight="1">
      <c r="B110" s="135"/>
      <c r="C110" s="135"/>
      <c r="D110" s="135"/>
      <c r="E110" s="135"/>
      <c r="F110" s="135"/>
      <c r="G110" s="170"/>
      <c r="H110" s="170"/>
      <c r="I110" s="295"/>
      <c r="J110" s="295"/>
      <c r="K110" s="295"/>
      <c r="L110" s="170"/>
      <c r="M110" s="170"/>
    </row>
    <row r="111" spans="2:13" ht="14.25" customHeight="1">
      <c r="B111" s="172" t="s">
        <v>138</v>
      </c>
      <c r="C111" s="172"/>
      <c r="D111" s="172"/>
      <c r="E111" s="135"/>
      <c r="F111" s="135"/>
      <c r="G111" s="309">
        <v>6639828</v>
      </c>
      <c r="H111" s="309"/>
      <c r="I111" s="309">
        <v>26196560</v>
      </c>
      <c r="J111" s="309"/>
      <c r="K111" s="309"/>
      <c r="L111" s="347">
        <v>274275</v>
      </c>
      <c r="M111" s="347"/>
    </row>
    <row r="112" spans="2:13" ht="14.25" customHeight="1">
      <c r="B112" s="172" t="s">
        <v>139</v>
      </c>
      <c r="C112" s="172"/>
      <c r="D112" s="172"/>
      <c r="E112" s="135"/>
      <c r="F112" s="135"/>
      <c r="G112" s="309">
        <v>16539353</v>
      </c>
      <c r="H112" s="309"/>
      <c r="I112" s="173"/>
      <c r="J112" s="173"/>
      <c r="K112" s="173">
        <v>0</v>
      </c>
      <c r="L112" s="173"/>
      <c r="M112" s="173">
        <v>0</v>
      </c>
    </row>
    <row r="113" spans="2:13" ht="14.25" customHeight="1">
      <c r="B113" s="172" t="s">
        <v>172</v>
      </c>
      <c r="C113" s="172"/>
      <c r="D113" s="172"/>
      <c r="E113" s="135"/>
      <c r="F113" s="135"/>
      <c r="G113" s="283"/>
      <c r="H113" s="283">
        <v>226</v>
      </c>
      <c r="I113" s="173"/>
      <c r="J113" s="173"/>
      <c r="K113" s="173">
        <v>0</v>
      </c>
      <c r="L113" s="173"/>
      <c r="M113" s="173"/>
    </row>
    <row r="114" spans="2:13" ht="14.25" customHeight="1">
      <c r="B114" s="172" t="s">
        <v>235</v>
      </c>
      <c r="C114" s="172"/>
      <c r="D114" s="172"/>
      <c r="E114" s="135"/>
      <c r="F114" s="135"/>
      <c r="G114" s="283"/>
      <c r="H114" s="283">
        <v>32465</v>
      </c>
      <c r="I114" s="173"/>
      <c r="J114" s="173"/>
      <c r="K114" s="173">
        <v>0</v>
      </c>
      <c r="L114" s="173"/>
      <c r="M114" s="173"/>
    </row>
    <row r="115" spans="2:13" ht="16.5" customHeight="1">
      <c r="B115" s="172" t="s">
        <v>140</v>
      </c>
      <c r="C115" s="172"/>
      <c r="D115" s="172"/>
      <c r="E115" s="171"/>
      <c r="F115" s="135"/>
      <c r="G115" s="309">
        <v>2526770</v>
      </c>
      <c r="H115" s="309"/>
      <c r="I115" s="291">
        <v>0</v>
      </c>
      <c r="J115" s="291"/>
      <c r="K115" s="291"/>
      <c r="L115" s="291">
        <v>0</v>
      </c>
      <c r="M115" s="291"/>
    </row>
    <row r="116" spans="2:13" ht="2.25" customHeight="1">
      <c r="B116" s="171"/>
      <c r="C116" s="171"/>
      <c r="D116" s="171"/>
      <c r="E116" s="171"/>
      <c r="F116" s="135"/>
      <c r="G116" s="174"/>
      <c r="H116" s="174"/>
      <c r="I116" s="174"/>
      <c r="J116" s="174"/>
      <c r="K116" s="174"/>
      <c r="L116" s="174"/>
      <c r="M116" s="174"/>
    </row>
    <row r="117" spans="2:13" ht="16.5" customHeight="1" thickBot="1">
      <c r="B117" s="172" t="s">
        <v>141</v>
      </c>
      <c r="C117" s="172"/>
      <c r="D117" s="172"/>
      <c r="E117" s="172"/>
      <c r="F117" s="135"/>
      <c r="G117" s="342">
        <f>SUM(G111:H116)</f>
        <v>25738642</v>
      </c>
      <c r="H117" s="342"/>
      <c r="I117" s="342">
        <f>SUM(I110:K116)</f>
        <v>26196560</v>
      </c>
      <c r="J117" s="342"/>
      <c r="K117" s="342"/>
      <c r="L117" s="342">
        <f>SUM(L110:M116)</f>
        <v>274275</v>
      </c>
      <c r="M117" s="342"/>
    </row>
    <row r="118" spans="2:13" ht="5.25" customHeight="1" thickTop="1">
      <c r="B118" s="172"/>
      <c r="C118" s="172"/>
      <c r="D118" s="172"/>
      <c r="E118" s="172"/>
      <c r="F118" s="135"/>
      <c r="G118" s="215"/>
      <c r="H118" s="215"/>
      <c r="I118" s="215"/>
      <c r="J118" s="215"/>
      <c r="K118" s="215"/>
      <c r="L118" s="215"/>
      <c r="M118" s="215"/>
    </row>
    <row r="119" spans="2:13" ht="8.25" customHeight="1">
      <c r="B119" s="171"/>
      <c r="C119" s="171"/>
      <c r="D119" s="171"/>
      <c r="E119" s="171"/>
      <c r="F119" s="135"/>
      <c r="G119" s="135"/>
      <c r="H119" s="135"/>
      <c r="I119" s="135"/>
      <c r="J119" s="135"/>
      <c r="K119" s="135"/>
      <c r="L119" s="135"/>
      <c r="M119" s="135"/>
    </row>
    <row r="120" spans="1:13" ht="15">
      <c r="A120" s="133" t="s">
        <v>109</v>
      </c>
      <c r="B120" s="350" t="s">
        <v>111</v>
      </c>
      <c r="C120" s="350"/>
      <c r="D120" s="350"/>
      <c r="E120" s="350"/>
      <c r="F120" s="350"/>
      <c r="G120" s="350"/>
      <c r="H120" s="350"/>
      <c r="I120" s="350"/>
      <c r="J120" s="350"/>
      <c r="K120" s="350"/>
      <c r="L120" s="350"/>
      <c r="M120" s="350"/>
    </row>
    <row r="121" spans="1:13" ht="0.75" customHeight="1">
      <c r="A121" s="133"/>
      <c r="B121" s="136"/>
      <c r="C121" s="136"/>
      <c r="D121" s="136"/>
      <c r="E121" s="136"/>
      <c r="F121" s="136"/>
      <c r="G121" s="136"/>
      <c r="H121" s="136"/>
      <c r="I121" s="136"/>
      <c r="J121" s="136"/>
      <c r="K121" s="136"/>
      <c r="L121" s="136"/>
      <c r="M121" s="136"/>
    </row>
    <row r="122" spans="2:13" ht="15">
      <c r="B122" s="365" t="s">
        <v>153</v>
      </c>
      <c r="C122" s="365"/>
      <c r="D122" s="365"/>
      <c r="E122" s="365"/>
      <c r="F122" s="365"/>
      <c r="G122" s="365"/>
      <c r="H122" s="365"/>
      <c r="I122" s="365"/>
      <c r="J122" s="365"/>
      <c r="K122" s="365"/>
      <c r="L122" s="365"/>
      <c r="M122" s="365"/>
    </row>
    <row r="123" spans="2:13" ht="15" customHeight="1">
      <c r="B123" s="293" t="s">
        <v>154</v>
      </c>
      <c r="C123" s="293"/>
      <c r="D123" s="293"/>
      <c r="E123" s="293"/>
      <c r="F123" s="293"/>
      <c r="G123" s="293"/>
      <c r="H123" s="293"/>
      <c r="I123" s="293"/>
      <c r="J123" s="293"/>
      <c r="K123" s="293"/>
      <c r="L123" s="293"/>
      <c r="M123" s="293"/>
    </row>
    <row r="124" spans="2:13" ht="6.75" customHeight="1">
      <c r="B124" s="135"/>
      <c r="C124" s="135"/>
      <c r="D124" s="135"/>
      <c r="E124" s="135"/>
      <c r="F124" s="135"/>
      <c r="G124" s="135"/>
      <c r="H124" s="135"/>
      <c r="I124" s="135"/>
      <c r="J124" s="135"/>
      <c r="K124" s="135"/>
      <c r="L124" s="135"/>
      <c r="M124" s="135"/>
    </row>
    <row r="125" spans="1:13" ht="15">
      <c r="A125" s="133" t="s">
        <v>30</v>
      </c>
      <c r="B125" s="350" t="s">
        <v>112</v>
      </c>
      <c r="C125" s="350"/>
      <c r="D125" s="350"/>
      <c r="E125" s="350"/>
      <c r="F125" s="350"/>
      <c r="G125" s="350"/>
      <c r="H125" s="350"/>
      <c r="I125" s="350"/>
      <c r="J125" s="350"/>
      <c r="K125" s="350"/>
      <c r="L125" s="350"/>
      <c r="M125" s="350"/>
    </row>
    <row r="126" spans="2:13" ht="3" customHeight="1">
      <c r="B126" s="135"/>
      <c r="C126" s="135"/>
      <c r="D126" s="135"/>
      <c r="E126" s="135"/>
      <c r="F126" s="135"/>
      <c r="G126" s="135"/>
      <c r="H126" s="135"/>
      <c r="I126" s="135"/>
      <c r="J126" s="135"/>
      <c r="K126" s="135"/>
      <c r="L126" s="135"/>
      <c r="M126" s="135"/>
    </row>
    <row r="127" spans="2:13" ht="30.75" customHeight="1">
      <c r="B127" s="293" t="s">
        <v>155</v>
      </c>
      <c r="C127" s="293"/>
      <c r="D127" s="293"/>
      <c r="E127" s="293"/>
      <c r="F127" s="293"/>
      <c r="G127" s="293"/>
      <c r="H127" s="293"/>
      <c r="I127" s="293"/>
      <c r="J127" s="293"/>
      <c r="K127" s="293"/>
      <c r="L127" s="293"/>
      <c r="M127" s="293"/>
    </row>
    <row r="128" spans="2:13" ht="4.5" customHeight="1">
      <c r="B128" s="135"/>
      <c r="C128" s="135"/>
      <c r="D128" s="135"/>
      <c r="E128" s="135"/>
      <c r="F128" s="135"/>
      <c r="G128" s="135"/>
      <c r="H128" s="135"/>
      <c r="I128" s="135"/>
      <c r="J128" s="135"/>
      <c r="K128" s="135"/>
      <c r="L128" s="135"/>
      <c r="M128" s="135"/>
    </row>
    <row r="129" spans="1:7" ht="13.5" customHeight="1">
      <c r="A129" s="133" t="s">
        <v>156</v>
      </c>
      <c r="B129" s="140" t="s">
        <v>31</v>
      </c>
      <c r="G129" s="140"/>
    </row>
    <row r="130" spans="2:13" ht="3" customHeight="1">
      <c r="B130" s="135"/>
      <c r="C130" s="135"/>
      <c r="D130" s="135"/>
      <c r="E130" s="135"/>
      <c r="F130" s="135"/>
      <c r="G130" s="135"/>
      <c r="H130" s="135"/>
      <c r="I130" s="135"/>
      <c r="J130" s="135"/>
      <c r="K130" s="135"/>
      <c r="L130" s="135"/>
      <c r="M130" s="135"/>
    </row>
    <row r="131" spans="2:13" ht="14.25" customHeight="1">
      <c r="B131" s="343" t="s">
        <v>157</v>
      </c>
      <c r="C131" s="343"/>
      <c r="D131" s="343"/>
      <c r="E131" s="343"/>
      <c r="F131" s="343"/>
      <c r="G131" s="343"/>
      <c r="H131" s="343"/>
      <c r="I131" s="343"/>
      <c r="J131" s="343"/>
      <c r="K131" s="343"/>
      <c r="L131" s="343"/>
      <c r="M131" s="343"/>
    </row>
    <row r="132" spans="1:13" ht="6" customHeight="1">
      <c r="A132" s="133"/>
      <c r="B132" s="294"/>
      <c r="C132" s="294"/>
      <c r="D132" s="294"/>
      <c r="E132" s="294"/>
      <c r="F132" s="294"/>
      <c r="G132" s="294"/>
      <c r="H132" s="294"/>
      <c r="I132" s="294"/>
      <c r="J132" s="294"/>
      <c r="K132" s="294"/>
      <c r="L132" s="294"/>
      <c r="M132" s="294"/>
    </row>
    <row r="133" spans="1:13" ht="15">
      <c r="A133" s="133" t="s">
        <v>32</v>
      </c>
      <c r="B133" s="294" t="s">
        <v>113</v>
      </c>
      <c r="C133" s="294"/>
      <c r="D133" s="294"/>
      <c r="E133" s="294"/>
      <c r="F133" s="294"/>
      <c r="G133" s="294"/>
      <c r="H133" s="294"/>
      <c r="I133" s="294"/>
      <c r="J133" s="294"/>
      <c r="K133" s="294"/>
      <c r="L133" s="294"/>
      <c r="M133" s="294"/>
    </row>
    <row r="134" spans="2:13" ht="3.75" customHeight="1">
      <c r="B134" s="296"/>
      <c r="C134" s="296"/>
      <c r="D134" s="296"/>
      <c r="E134" s="296"/>
      <c r="F134" s="296"/>
      <c r="G134" s="296"/>
      <c r="H134" s="296"/>
      <c r="I134" s="296"/>
      <c r="J134" s="296"/>
      <c r="K134" s="296"/>
      <c r="L134" s="296"/>
      <c r="M134" s="296"/>
    </row>
    <row r="135" spans="2:13" ht="15">
      <c r="B135" s="345" t="s">
        <v>268</v>
      </c>
      <c r="C135" s="345"/>
      <c r="D135" s="345"/>
      <c r="E135" s="345"/>
      <c r="F135" s="345"/>
      <c r="G135" s="345"/>
      <c r="H135" s="345"/>
      <c r="I135" s="345"/>
      <c r="J135" s="345"/>
      <c r="K135" s="345"/>
      <c r="L135" s="345"/>
      <c r="M135" s="345"/>
    </row>
    <row r="136" spans="1:2" ht="5.25" customHeight="1">
      <c r="A136" s="133"/>
      <c r="B136" s="137"/>
    </row>
    <row r="137" spans="1:2" ht="15">
      <c r="A137" s="133" t="s">
        <v>33</v>
      </c>
      <c r="B137" s="133" t="s">
        <v>34</v>
      </c>
    </row>
    <row r="138" spans="1:2" ht="3" customHeight="1">
      <c r="A138" s="133"/>
      <c r="B138" s="133"/>
    </row>
    <row r="139" spans="1:13" s="145" customFormat="1" ht="14.25" customHeight="1">
      <c r="A139" s="280"/>
      <c r="B139" s="298" t="s">
        <v>269</v>
      </c>
      <c r="C139" s="298"/>
      <c r="D139" s="298"/>
      <c r="E139" s="298"/>
      <c r="F139" s="298"/>
      <c r="G139" s="298"/>
      <c r="H139" s="298"/>
      <c r="I139" s="298"/>
      <c r="J139" s="298"/>
      <c r="K139" s="298"/>
      <c r="L139" s="298"/>
      <c r="M139" s="298"/>
    </row>
    <row r="140" spans="1:13" s="145" customFormat="1" ht="14.25" customHeight="1">
      <c r="A140" s="280"/>
      <c r="B140" s="279"/>
      <c r="C140" s="279"/>
      <c r="D140" s="279"/>
      <c r="E140" s="279"/>
      <c r="F140" s="279"/>
      <c r="G140" s="279"/>
      <c r="H140" s="279"/>
      <c r="I140" s="279"/>
      <c r="J140" s="279"/>
      <c r="K140" s="279"/>
      <c r="L140" s="279"/>
      <c r="M140" s="279"/>
    </row>
    <row r="141" spans="2:13" s="145" customFormat="1" ht="0.75" customHeight="1">
      <c r="B141" s="297"/>
      <c r="C141" s="297"/>
      <c r="D141" s="297"/>
      <c r="E141" s="297"/>
      <c r="F141" s="297"/>
      <c r="G141" s="263"/>
      <c r="H141" s="263"/>
      <c r="I141" s="263"/>
      <c r="J141" s="263"/>
      <c r="K141" s="263"/>
      <c r="L141" s="149"/>
      <c r="M141" s="149"/>
    </row>
    <row r="142" spans="2:13" s="145" customFormat="1" ht="14.25" customHeight="1" hidden="1">
      <c r="B142" s="264"/>
      <c r="C142" s="264"/>
      <c r="D142" s="264"/>
      <c r="E142" s="264"/>
      <c r="F142" s="264"/>
      <c r="G142" s="263"/>
      <c r="H142" s="263"/>
      <c r="I142" s="263"/>
      <c r="J142" s="263"/>
      <c r="K142" s="263"/>
      <c r="L142" s="149"/>
      <c r="M142" s="149"/>
    </row>
    <row r="143" spans="2:13" s="145" customFormat="1" ht="14.25" customHeight="1" hidden="1">
      <c r="B143" s="298"/>
      <c r="C143" s="298"/>
      <c r="D143" s="298"/>
      <c r="E143" s="298"/>
      <c r="F143" s="298"/>
      <c r="G143" s="298"/>
      <c r="H143" s="298"/>
      <c r="I143" s="263"/>
      <c r="J143" s="263"/>
      <c r="K143" s="263"/>
      <c r="L143" s="265"/>
      <c r="M143" s="265"/>
    </row>
    <row r="144" spans="2:13" ht="12" customHeight="1" hidden="1">
      <c r="B144" s="138"/>
      <c r="C144" s="138"/>
      <c r="D144" s="138"/>
      <c r="E144" s="138"/>
      <c r="F144" s="138"/>
      <c r="G144" s="138"/>
      <c r="H144" s="138"/>
      <c r="I144" s="138"/>
      <c r="J144" s="138"/>
      <c r="K144" s="138"/>
      <c r="L144" s="138"/>
      <c r="M144" s="138"/>
    </row>
    <row r="145" spans="2:17" ht="0.75" customHeight="1">
      <c r="B145" s="135"/>
      <c r="C145" s="135"/>
      <c r="D145" s="135"/>
      <c r="E145" s="135"/>
      <c r="F145" s="135"/>
      <c r="G145" s="135"/>
      <c r="H145" s="135"/>
      <c r="I145" s="135"/>
      <c r="J145" s="135"/>
      <c r="K145" s="135"/>
      <c r="L145" s="135"/>
      <c r="M145" s="135"/>
      <c r="N145" s="135"/>
      <c r="O145" s="135"/>
      <c r="P145" s="135"/>
      <c r="Q145" s="135"/>
    </row>
    <row r="146" spans="1:17" ht="13.5" customHeight="1">
      <c r="A146" s="133" t="s">
        <v>170</v>
      </c>
      <c r="B146" s="350" t="s">
        <v>114</v>
      </c>
      <c r="C146" s="350"/>
      <c r="D146" s="350"/>
      <c r="E146" s="350"/>
      <c r="F146" s="350"/>
      <c r="G146" s="350"/>
      <c r="H146" s="350"/>
      <c r="I146" s="350"/>
      <c r="J146" s="350"/>
      <c r="K146" s="350"/>
      <c r="L146" s="350"/>
      <c r="M146" s="350"/>
      <c r="N146" s="135"/>
      <c r="O146" s="135"/>
      <c r="P146" s="135"/>
      <c r="Q146" s="135"/>
    </row>
    <row r="147" spans="1:17" ht="15">
      <c r="A147" s="133"/>
      <c r="B147" s="136"/>
      <c r="C147" s="136"/>
      <c r="D147" s="136"/>
      <c r="E147" s="136"/>
      <c r="F147" s="136"/>
      <c r="G147" s="136"/>
      <c r="H147" s="136"/>
      <c r="J147" s="344" t="s">
        <v>68</v>
      </c>
      <c r="K147" s="344"/>
      <c r="L147" s="344" t="s">
        <v>158</v>
      </c>
      <c r="M147" s="344"/>
      <c r="N147" s="135"/>
      <c r="O147" s="135"/>
      <c r="P147" s="135"/>
      <c r="Q147" s="135"/>
    </row>
    <row r="148" spans="1:17" ht="13.5" customHeight="1">
      <c r="A148" s="133"/>
      <c r="B148" s="136"/>
      <c r="C148" s="136"/>
      <c r="D148" s="136"/>
      <c r="E148" s="136"/>
      <c r="F148" s="136"/>
      <c r="G148" s="136"/>
      <c r="H148" s="136"/>
      <c r="J148" s="146" t="s">
        <v>250</v>
      </c>
      <c r="K148" s="146" t="s">
        <v>199</v>
      </c>
      <c r="L148" s="146" t="s">
        <v>250</v>
      </c>
      <c r="M148" s="146" t="s">
        <v>199</v>
      </c>
      <c r="N148" s="135"/>
      <c r="O148" s="135"/>
      <c r="P148" s="135"/>
      <c r="Q148" s="135"/>
    </row>
    <row r="149" spans="1:17" ht="15">
      <c r="A149" s="133"/>
      <c r="B149" s="136"/>
      <c r="C149" s="136"/>
      <c r="D149" s="136"/>
      <c r="E149" s="136"/>
      <c r="F149" s="136"/>
      <c r="G149" s="136"/>
      <c r="H149" s="136"/>
      <c r="J149" s="150" t="s">
        <v>5</v>
      </c>
      <c r="K149" s="150" t="s">
        <v>5</v>
      </c>
      <c r="L149" s="150" t="s">
        <v>5</v>
      </c>
      <c r="M149" s="150" t="s">
        <v>5</v>
      </c>
      <c r="N149" s="135"/>
      <c r="O149" s="135"/>
      <c r="P149" s="135"/>
      <c r="Q149" s="135"/>
    </row>
    <row r="150" spans="1:17" ht="14.25" customHeight="1">
      <c r="A150" s="133"/>
      <c r="B150" s="293" t="s">
        <v>159</v>
      </c>
      <c r="C150" s="293"/>
      <c r="D150" s="293"/>
      <c r="E150" s="293"/>
      <c r="F150" s="293"/>
      <c r="G150" s="293"/>
      <c r="H150" s="136"/>
      <c r="I150" s="149"/>
      <c r="J150" s="149"/>
      <c r="K150" s="149"/>
      <c r="L150" s="149"/>
      <c r="M150" s="149"/>
      <c r="N150" s="135"/>
      <c r="O150" s="135"/>
      <c r="P150" s="135"/>
      <c r="Q150" s="135"/>
    </row>
    <row r="151" spans="1:17" ht="15">
      <c r="A151" s="133"/>
      <c r="B151" s="311" t="s">
        <v>160</v>
      </c>
      <c r="C151" s="293"/>
      <c r="D151" s="293"/>
      <c r="E151" s="293"/>
      <c r="F151" s="293"/>
      <c r="G151" s="293"/>
      <c r="H151" s="136"/>
      <c r="J151" s="184">
        <v>69106</v>
      </c>
      <c r="K151" s="184">
        <v>146350</v>
      </c>
      <c r="L151" s="184">
        <v>251086</v>
      </c>
      <c r="M151" s="184">
        <v>294232</v>
      </c>
      <c r="N151" s="135"/>
      <c r="O151" s="135"/>
      <c r="P151" s="135"/>
      <c r="Q151" s="135"/>
    </row>
    <row r="152" spans="1:17" ht="15">
      <c r="A152" s="133"/>
      <c r="B152" s="311" t="s">
        <v>224</v>
      </c>
      <c r="C152" s="293"/>
      <c r="D152" s="293"/>
      <c r="E152" s="293"/>
      <c r="F152" s="293"/>
      <c r="G152" s="293"/>
      <c r="H152" s="143"/>
      <c r="I152" s="156"/>
      <c r="J152" s="156">
        <v>0</v>
      </c>
      <c r="K152" s="156">
        <v>13634</v>
      </c>
      <c r="L152" s="156">
        <v>210584</v>
      </c>
      <c r="M152" s="156">
        <v>283110</v>
      </c>
      <c r="N152" s="135"/>
      <c r="O152" s="135"/>
      <c r="P152" s="135"/>
      <c r="Q152" s="135"/>
    </row>
    <row r="153" spans="1:17" ht="6.75" customHeight="1">
      <c r="A153" s="133"/>
      <c r="B153" s="143"/>
      <c r="C153" s="135"/>
      <c r="D153" s="135"/>
      <c r="E153" s="135"/>
      <c r="F153" s="135"/>
      <c r="G153" s="135"/>
      <c r="H153" s="143"/>
      <c r="I153" s="156"/>
      <c r="J153" s="156"/>
      <c r="K153" s="156"/>
      <c r="L153" s="156"/>
      <c r="M153" s="156"/>
      <c r="N153" s="135"/>
      <c r="O153" s="135"/>
      <c r="P153" s="135"/>
      <c r="Q153" s="135"/>
    </row>
    <row r="154" spans="1:17" ht="15" customHeight="1">
      <c r="A154" s="133"/>
      <c r="B154" s="290" t="s">
        <v>161</v>
      </c>
      <c r="C154" s="290"/>
      <c r="D154" s="290"/>
      <c r="E154" s="290"/>
      <c r="F154" s="290"/>
      <c r="G154" s="290"/>
      <c r="H154" s="290"/>
      <c r="I154" s="156"/>
      <c r="J154" s="156"/>
      <c r="K154" s="156"/>
      <c r="L154" s="156"/>
      <c r="M154" s="156"/>
      <c r="N154" s="135"/>
      <c r="O154" s="135"/>
      <c r="P154" s="135"/>
      <c r="Q154" s="135"/>
    </row>
    <row r="155" spans="1:13" ht="14.25" customHeight="1">
      <c r="A155" s="133"/>
      <c r="B155" s="311" t="s">
        <v>162</v>
      </c>
      <c r="C155" s="293"/>
      <c r="D155" s="293"/>
      <c r="E155" s="293"/>
      <c r="F155" s="293"/>
      <c r="G155" s="293"/>
      <c r="I155" s="184"/>
      <c r="J155" s="184">
        <v>0</v>
      </c>
      <c r="K155" s="184">
        <v>0</v>
      </c>
      <c r="L155" s="184">
        <v>0</v>
      </c>
      <c r="M155" s="184">
        <v>24630</v>
      </c>
    </row>
    <row r="156" spans="1:17" ht="4.5" customHeight="1">
      <c r="A156" s="133"/>
      <c r="B156" s="227"/>
      <c r="C156" s="227"/>
      <c r="D156" s="227"/>
      <c r="E156" s="227"/>
      <c r="F156" s="227"/>
      <c r="G156" s="227"/>
      <c r="H156" s="227"/>
      <c r="I156" s="156"/>
      <c r="J156" s="156"/>
      <c r="K156" s="156"/>
      <c r="L156" s="156"/>
      <c r="M156" s="156"/>
      <c r="N156" s="135"/>
      <c r="O156" s="135"/>
      <c r="P156" s="135"/>
      <c r="Q156" s="135"/>
    </row>
    <row r="157" spans="1:17" ht="15" customHeight="1">
      <c r="A157" s="133"/>
      <c r="B157" s="290" t="s">
        <v>186</v>
      </c>
      <c r="C157" s="290"/>
      <c r="D157" s="290"/>
      <c r="E157" s="290"/>
      <c r="F157" s="290"/>
      <c r="G157" s="290"/>
      <c r="H157" s="290"/>
      <c r="I157" s="156"/>
      <c r="J157" s="156"/>
      <c r="K157" s="156"/>
      <c r="L157" s="156"/>
      <c r="M157" s="156"/>
      <c r="N157" s="135"/>
      <c r="O157" s="135"/>
      <c r="P157" s="135"/>
      <c r="Q157" s="135"/>
    </row>
    <row r="158" spans="2:13" ht="15">
      <c r="B158" s="311" t="s">
        <v>160</v>
      </c>
      <c r="C158" s="293"/>
      <c r="D158" s="293"/>
      <c r="E158" s="293"/>
      <c r="F158" s="293"/>
      <c r="G158" s="293"/>
      <c r="I158" s="184"/>
      <c r="J158" s="184">
        <v>67500</v>
      </c>
      <c r="K158" s="184">
        <v>67500</v>
      </c>
      <c r="L158" s="184">
        <v>270000</v>
      </c>
      <c r="M158" s="184">
        <v>270000</v>
      </c>
    </row>
    <row r="159" spans="1:2" ht="3" customHeight="1">
      <c r="A159" s="133"/>
      <c r="B159" s="140"/>
    </row>
    <row r="160" spans="1:2" ht="15" hidden="1">
      <c r="A160" s="133"/>
      <c r="B160" s="140"/>
    </row>
    <row r="161" spans="2:16" ht="18" customHeight="1">
      <c r="B161" s="289" t="s">
        <v>163</v>
      </c>
      <c r="C161" s="289"/>
      <c r="D161" s="289"/>
      <c r="E161" s="289"/>
      <c r="F161" s="289"/>
      <c r="G161" s="289"/>
      <c r="H161" s="289"/>
      <c r="I161" s="289"/>
      <c r="J161" s="289"/>
      <c r="K161" s="289"/>
      <c r="L161" s="289"/>
      <c r="M161" s="289"/>
      <c r="N161" s="165"/>
      <c r="O161" s="165"/>
      <c r="P161" s="165"/>
    </row>
    <row r="162" spans="1:13" ht="16.5" customHeight="1">
      <c r="A162" s="299" t="s">
        <v>179</v>
      </c>
      <c r="B162" s="299"/>
      <c r="C162" s="299"/>
      <c r="D162" s="299"/>
      <c r="E162" s="299"/>
      <c r="F162" s="299"/>
      <c r="G162" s="299"/>
      <c r="H162" s="299"/>
      <c r="I162" s="299"/>
      <c r="J162" s="299"/>
      <c r="K162" s="299"/>
      <c r="L162" s="299"/>
      <c r="M162" s="299"/>
    </row>
    <row r="163" spans="1:13" ht="16.5" customHeight="1">
      <c r="A163" s="299"/>
      <c r="B163" s="299"/>
      <c r="C163" s="299"/>
      <c r="D163" s="299"/>
      <c r="E163" s="299"/>
      <c r="F163" s="299"/>
      <c r="G163" s="299"/>
      <c r="H163" s="299"/>
      <c r="I163" s="299"/>
      <c r="J163" s="299"/>
      <c r="K163" s="299"/>
      <c r="L163" s="299"/>
      <c r="M163" s="299"/>
    </row>
    <row r="164" spans="1:13" ht="9.75" customHeight="1">
      <c r="A164" s="142"/>
      <c r="B164" s="142"/>
      <c r="C164" s="142"/>
      <c r="D164" s="142"/>
      <c r="E164" s="142"/>
      <c r="F164" s="142"/>
      <c r="G164" s="142"/>
      <c r="H164" s="142"/>
      <c r="I164" s="142"/>
      <c r="J164" s="142"/>
      <c r="L164" s="142"/>
      <c r="M164" s="142"/>
    </row>
    <row r="165" spans="1:13" ht="12" customHeight="1">
      <c r="A165" s="133" t="s">
        <v>35</v>
      </c>
      <c r="B165" s="140" t="s">
        <v>36</v>
      </c>
      <c r="C165" s="143"/>
      <c r="D165" s="143"/>
      <c r="E165" s="143"/>
      <c r="F165" s="143"/>
      <c r="G165" s="143"/>
      <c r="H165" s="143"/>
      <c r="I165" s="143"/>
      <c r="J165" s="143"/>
      <c r="L165" s="143"/>
      <c r="M165" s="143"/>
    </row>
    <row r="166" spans="1:13" ht="12" customHeight="1">
      <c r="A166" s="133"/>
      <c r="B166" s="140"/>
      <c r="C166" s="143"/>
      <c r="D166" s="143"/>
      <c r="E166" s="143"/>
      <c r="F166" s="143"/>
      <c r="G166" s="143"/>
      <c r="H166" s="143"/>
      <c r="I166" s="143"/>
      <c r="J166" s="143"/>
      <c r="K166" s="143"/>
      <c r="L166" s="143"/>
      <c r="M166" s="144"/>
    </row>
    <row r="167" spans="1:17" ht="14.25" customHeight="1">
      <c r="A167" s="133"/>
      <c r="B167" s="140"/>
      <c r="C167" s="143"/>
      <c r="D167" s="143"/>
      <c r="E167" s="143"/>
      <c r="F167" s="301" t="s">
        <v>125</v>
      </c>
      <c r="G167" s="301"/>
      <c r="H167" s="301"/>
      <c r="I167" s="301"/>
      <c r="J167" s="216"/>
      <c r="K167" s="301" t="s">
        <v>171</v>
      </c>
      <c r="L167" s="288"/>
      <c r="M167" s="288"/>
      <c r="N167" s="145"/>
      <c r="O167" s="145"/>
      <c r="P167" s="145"/>
      <c r="Q167" s="145"/>
    </row>
    <row r="168" spans="6:17" s="133" customFormat="1" ht="12" customHeight="1">
      <c r="F168" s="146" t="s">
        <v>250</v>
      </c>
      <c r="G168" s="146" t="s">
        <v>244</v>
      </c>
      <c r="H168" s="175" t="s">
        <v>126</v>
      </c>
      <c r="I168" s="146" t="s">
        <v>199</v>
      </c>
      <c r="J168" s="175" t="s">
        <v>126</v>
      </c>
      <c r="K168" s="146" t="s">
        <v>250</v>
      </c>
      <c r="L168" s="146" t="s">
        <v>199</v>
      </c>
      <c r="M168" s="175" t="s">
        <v>126</v>
      </c>
      <c r="N168" s="147"/>
      <c r="O168" s="147"/>
      <c r="P168" s="148"/>
      <c r="Q168" s="149"/>
    </row>
    <row r="169" spans="5:17" s="133" customFormat="1" ht="12" customHeight="1">
      <c r="E169" s="148"/>
      <c r="F169" s="150" t="s">
        <v>5</v>
      </c>
      <c r="G169" s="150" t="s">
        <v>5</v>
      </c>
      <c r="H169" s="176" t="s">
        <v>127</v>
      </c>
      <c r="I169" s="150" t="s">
        <v>5</v>
      </c>
      <c r="J169" s="176" t="s">
        <v>127</v>
      </c>
      <c r="K169" s="150" t="s">
        <v>5</v>
      </c>
      <c r="L169" s="150" t="s">
        <v>5</v>
      </c>
      <c r="M169" s="176" t="s">
        <v>127</v>
      </c>
      <c r="N169" s="148"/>
      <c r="O169" s="148"/>
      <c r="P169" s="149"/>
      <c r="Q169" s="149"/>
    </row>
    <row r="170" spans="5:17" s="133" customFormat="1" ht="12" customHeight="1">
      <c r="E170" s="151"/>
      <c r="F170" s="151"/>
      <c r="G170" s="152"/>
      <c r="H170" s="151"/>
      <c r="I170" s="153"/>
      <c r="J170" s="151"/>
      <c r="K170" s="151"/>
      <c r="L170" s="151"/>
      <c r="N170" s="151"/>
      <c r="O170" s="151"/>
      <c r="P170" s="153"/>
      <c r="Q170" s="153"/>
    </row>
    <row r="171" spans="5:17" ht="1.5" customHeight="1">
      <c r="E171" s="145"/>
      <c r="F171" s="145"/>
      <c r="G171" s="145"/>
      <c r="H171" s="145"/>
      <c r="I171" s="154"/>
      <c r="J171" s="145"/>
      <c r="K171" s="145"/>
      <c r="L171" s="145"/>
      <c r="N171" s="145"/>
      <c r="O171" s="145"/>
      <c r="P171" s="154"/>
      <c r="Q171" s="154"/>
    </row>
    <row r="172" spans="2:17" ht="12" customHeight="1">
      <c r="B172" s="133" t="s">
        <v>8</v>
      </c>
      <c r="E172" s="155"/>
      <c r="F172" s="184">
        <f>CIS!F20</f>
        <v>4234534</v>
      </c>
      <c r="G172" s="157">
        <v>3958488</v>
      </c>
      <c r="H172" s="210">
        <f>(F172-G172)/G172</f>
        <v>0.06973521203045203</v>
      </c>
      <c r="I172" s="184">
        <f>CIS!H20</f>
        <v>7566939</v>
      </c>
      <c r="J172" s="210">
        <f>(F172-I172)/I172</f>
        <v>-0.4403900969731618</v>
      </c>
      <c r="K172" s="156">
        <f>CIS!J20</f>
        <v>18723272</v>
      </c>
      <c r="L172" s="156">
        <f>CIS!L20</f>
        <v>25738642</v>
      </c>
      <c r="M172" s="212">
        <f>(K172-L172)/L172</f>
        <v>-0.2725617769577742</v>
      </c>
      <c r="N172" s="158"/>
      <c r="O172" s="158"/>
      <c r="P172" s="155"/>
      <c r="Q172" s="155"/>
    </row>
    <row r="173" spans="5:17" ht="6.75" customHeight="1">
      <c r="E173" s="155"/>
      <c r="F173" s="184"/>
      <c r="G173" s="157"/>
      <c r="H173" s="210"/>
      <c r="I173" s="184"/>
      <c r="J173" s="210"/>
      <c r="K173" s="156"/>
      <c r="L173" s="156"/>
      <c r="M173" s="213"/>
      <c r="N173" s="145"/>
      <c r="O173" s="145"/>
      <c r="P173" s="155"/>
      <c r="Q173" s="155"/>
    </row>
    <row r="174" spans="3:17" ht="12" customHeight="1">
      <c r="C174" s="130" t="s">
        <v>6</v>
      </c>
      <c r="D174" s="145"/>
      <c r="E174" s="155"/>
      <c r="F174" s="184">
        <f>CIS!F22</f>
        <v>-3359207</v>
      </c>
      <c r="G174" s="157">
        <v>-3496225</v>
      </c>
      <c r="H174" s="210">
        <f>(-(F174-G174)/G174)</f>
        <v>0.03919026950496607</v>
      </c>
      <c r="I174" s="184">
        <f>CIS!H22</f>
        <v>-6903915</v>
      </c>
      <c r="J174" s="210">
        <f>-(F174-I174)/I174</f>
        <v>0.5134344788428015</v>
      </c>
      <c r="K174" s="156">
        <f>CIS!J22</f>
        <v>-15724256</v>
      </c>
      <c r="L174" s="156">
        <f>CIS!L22</f>
        <v>-21755745</v>
      </c>
      <c r="M174" s="212">
        <f>-(K174-L174)/L174</f>
        <v>0.2772366103757881</v>
      </c>
      <c r="N174" s="158"/>
      <c r="O174" s="158"/>
      <c r="P174" s="155"/>
      <c r="Q174" s="155"/>
    </row>
    <row r="175" spans="5:17" ht="6.75" customHeight="1">
      <c r="E175" s="155"/>
      <c r="F175" s="159"/>
      <c r="G175" s="160"/>
      <c r="H175" s="211"/>
      <c r="I175" s="159"/>
      <c r="J175" s="211"/>
      <c r="K175" s="159"/>
      <c r="L175" s="159"/>
      <c r="M175" s="214"/>
      <c r="N175" s="145"/>
      <c r="O175" s="145"/>
      <c r="P175" s="155"/>
      <c r="Q175" s="155"/>
    </row>
    <row r="176" spans="2:17" ht="15" customHeight="1">
      <c r="B176" s="133" t="s">
        <v>192</v>
      </c>
      <c r="E176" s="155"/>
      <c r="F176" s="157">
        <f>SUM(F172:F175)</f>
        <v>875327</v>
      </c>
      <c r="G176" s="157">
        <f>SUM(G172:G175)</f>
        <v>462263</v>
      </c>
      <c r="H176" s="210">
        <f>(F176-G176)/G176</f>
        <v>0.8935692452132228</v>
      </c>
      <c r="I176" s="157">
        <f>SUM(I172:I175)</f>
        <v>663024</v>
      </c>
      <c r="J176" s="210">
        <f>(F176-I176)/I176</f>
        <v>0.32020409517604187</v>
      </c>
      <c r="K176" s="157">
        <f>SUM(K172:K175)</f>
        <v>2999016</v>
      </c>
      <c r="L176" s="157">
        <f>SUM(L172:L175)</f>
        <v>3982897</v>
      </c>
      <c r="M176" s="212">
        <f>(K176-L176)/L176</f>
        <v>-0.24702647344382744</v>
      </c>
      <c r="N176" s="158"/>
      <c r="O176" s="158"/>
      <c r="P176" s="155"/>
      <c r="Q176" s="155"/>
    </row>
    <row r="177" spans="5:17" ht="7.5" customHeight="1">
      <c r="E177" s="155"/>
      <c r="F177" s="156"/>
      <c r="G177" s="157"/>
      <c r="H177" s="210"/>
      <c r="I177" s="156"/>
      <c r="J177" s="210"/>
      <c r="K177" s="156"/>
      <c r="L177" s="156"/>
      <c r="M177" s="213"/>
      <c r="N177" s="145"/>
      <c r="O177" s="145"/>
      <c r="P177" s="155"/>
      <c r="Q177" s="155"/>
    </row>
    <row r="178" spans="3:17" ht="14.25" customHeight="1">
      <c r="C178" s="130" t="s">
        <v>7</v>
      </c>
      <c r="E178" s="155"/>
      <c r="F178" s="184">
        <f>CIS!F26</f>
        <v>112999</v>
      </c>
      <c r="G178" s="157">
        <v>293013</v>
      </c>
      <c r="H178" s="210">
        <f>(F178-G178)/G178</f>
        <v>-0.6143549944882991</v>
      </c>
      <c r="I178" s="184">
        <f>CIS!H26</f>
        <v>78218</v>
      </c>
      <c r="J178" s="210">
        <f>(F178-I178)/I178</f>
        <v>0.4446674678462758</v>
      </c>
      <c r="K178" s="156">
        <f>CIS!J26</f>
        <v>553447</v>
      </c>
      <c r="L178" s="156">
        <f>CIS!L26</f>
        <v>336778</v>
      </c>
      <c r="M178" s="212">
        <f>(K178-L178)/L178</f>
        <v>0.6433585329207965</v>
      </c>
      <c r="N178" s="158"/>
      <c r="O178" s="158"/>
      <c r="P178" s="155"/>
      <c r="Q178" s="155"/>
    </row>
    <row r="179" spans="3:17" ht="14.25" customHeight="1">
      <c r="C179" s="130" t="s">
        <v>174</v>
      </c>
      <c r="E179" s="155"/>
      <c r="F179" s="184">
        <f>CIS!F27</f>
        <v>-148147</v>
      </c>
      <c r="G179" s="157">
        <v>0</v>
      </c>
      <c r="H179" s="210">
        <v>1</v>
      </c>
      <c r="I179" s="184">
        <f>CIS!H27</f>
        <v>14688</v>
      </c>
      <c r="J179" s="210">
        <f>-(F179-I179)/I179</f>
        <v>11.086260893246187</v>
      </c>
      <c r="K179" s="156">
        <f>CIS!J27</f>
        <v>-148147</v>
      </c>
      <c r="L179" s="156">
        <f>CIS!L27</f>
        <v>-483494</v>
      </c>
      <c r="M179" s="212">
        <f>(K179-L179)/L179</f>
        <v>-0.6935908201549554</v>
      </c>
      <c r="N179" s="158"/>
      <c r="O179" s="158"/>
      <c r="P179" s="155"/>
      <c r="Q179" s="155"/>
    </row>
    <row r="180" spans="3:17" ht="14.25" customHeight="1">
      <c r="C180" s="130" t="s">
        <v>96</v>
      </c>
      <c r="E180" s="155"/>
      <c r="F180" s="184">
        <f>CIS!F28</f>
        <v>-835988</v>
      </c>
      <c r="G180" s="157">
        <v>-1013313</v>
      </c>
      <c r="H180" s="210">
        <f>-((F180-G180)/G180)</f>
        <v>0.17499528773439205</v>
      </c>
      <c r="I180" s="184">
        <f>CIS!H28</f>
        <v>-861790</v>
      </c>
      <c r="J180" s="210">
        <f>-(F180-I180)/I180</f>
        <v>0.029940008586778682</v>
      </c>
      <c r="K180" s="156">
        <f>CIS!J28</f>
        <v>-3344787</v>
      </c>
      <c r="L180" s="156">
        <f>CIS!L28</f>
        <v>-3420421</v>
      </c>
      <c r="M180" s="212">
        <f>-(K180-L180)/L180</f>
        <v>0.02211248264468029</v>
      </c>
      <c r="N180" s="158"/>
      <c r="O180" s="158"/>
      <c r="P180" s="155"/>
      <c r="Q180" s="155"/>
    </row>
    <row r="181" spans="5:17" ht="12" customHeight="1">
      <c r="E181" s="155"/>
      <c r="F181" s="159"/>
      <c r="G181" s="160"/>
      <c r="H181" s="211"/>
      <c r="I181" s="159"/>
      <c r="J181" s="211"/>
      <c r="K181" s="159"/>
      <c r="L181" s="159"/>
      <c r="M181" s="214"/>
      <c r="N181" s="145"/>
      <c r="O181" s="145"/>
      <c r="P181" s="155"/>
      <c r="Q181" s="155"/>
    </row>
    <row r="182" spans="2:17" ht="15.75" customHeight="1">
      <c r="B182" s="133" t="s">
        <v>285</v>
      </c>
      <c r="E182" s="155"/>
      <c r="F182" s="157">
        <f>SUM(F176:F181)</f>
        <v>4191</v>
      </c>
      <c r="G182" s="157">
        <f>SUM(G176:G181)</f>
        <v>-258037</v>
      </c>
      <c r="H182" s="210">
        <f>-((F182-G182)/G182)</f>
        <v>1.01624185678798</v>
      </c>
      <c r="I182" s="157">
        <f>SUM(I176:I181)</f>
        <v>-105860</v>
      </c>
      <c r="J182" s="210">
        <f>(F182-I182)/I182</f>
        <v>-1.0395900245607406</v>
      </c>
      <c r="K182" s="157">
        <f>SUM(K176:K181)</f>
        <v>59529</v>
      </c>
      <c r="L182" s="157">
        <f>SUM(L176:L181)</f>
        <v>415760</v>
      </c>
      <c r="M182" s="212">
        <f>-(K182-L182)/L182</f>
        <v>0.8568188377910333</v>
      </c>
      <c r="N182" s="158"/>
      <c r="O182" s="158"/>
      <c r="P182" s="155"/>
      <c r="Q182" s="155"/>
    </row>
    <row r="183" spans="2:17" ht="15.75" customHeight="1">
      <c r="B183" s="133"/>
      <c r="E183" s="155"/>
      <c r="F183" s="157"/>
      <c r="G183" s="157"/>
      <c r="H183" s="210"/>
      <c r="I183" s="157"/>
      <c r="J183" s="210"/>
      <c r="K183" s="157"/>
      <c r="L183" s="157"/>
      <c r="M183" s="212"/>
      <c r="N183" s="158"/>
      <c r="O183" s="158"/>
      <c r="P183" s="155"/>
      <c r="Q183" s="155"/>
    </row>
    <row r="184" spans="2:17" ht="15.75" customHeight="1">
      <c r="B184" s="133" t="s">
        <v>286</v>
      </c>
      <c r="C184" s="130" t="s">
        <v>97</v>
      </c>
      <c r="E184" s="155"/>
      <c r="F184" s="157">
        <v>-2573</v>
      </c>
      <c r="G184" s="157">
        <v>0</v>
      </c>
      <c r="H184" s="210">
        <v>-1</v>
      </c>
      <c r="I184" s="157">
        <v>0</v>
      </c>
      <c r="J184" s="210">
        <v>-1</v>
      </c>
      <c r="K184" s="157">
        <v>-2573</v>
      </c>
      <c r="L184" s="157">
        <v>0</v>
      </c>
      <c r="M184" s="212">
        <v>-1</v>
      </c>
      <c r="N184" s="158"/>
      <c r="O184" s="158"/>
      <c r="P184" s="155"/>
      <c r="Q184" s="155"/>
    </row>
    <row r="185" spans="2:17" ht="15.75" customHeight="1">
      <c r="B185" s="133"/>
      <c r="E185" s="155"/>
      <c r="F185" s="160"/>
      <c r="G185" s="160"/>
      <c r="H185" s="211"/>
      <c r="I185" s="160"/>
      <c r="J185" s="211"/>
      <c r="K185" s="160"/>
      <c r="L185" s="160"/>
      <c r="M185" s="292"/>
      <c r="N185" s="158"/>
      <c r="O185" s="158"/>
      <c r="P185" s="155"/>
      <c r="Q185" s="155"/>
    </row>
    <row r="186" spans="2:17" ht="15.75" customHeight="1">
      <c r="B186" s="133" t="s">
        <v>193</v>
      </c>
      <c r="E186" s="155"/>
      <c r="F186" s="157">
        <f>SUM(F182:F185)</f>
        <v>1618</v>
      </c>
      <c r="G186" s="157">
        <f aca="true" t="shared" si="0" ref="G186:L186">SUM(G182:G185)</f>
        <v>-258037</v>
      </c>
      <c r="H186" s="210">
        <f>(F186-G186)/G186</f>
        <v>-1.0062704185833815</v>
      </c>
      <c r="I186" s="157">
        <f t="shared" si="0"/>
        <v>-105860</v>
      </c>
      <c r="J186" s="210">
        <f>(F186-I186)/I186</f>
        <v>-1.0152843378046477</v>
      </c>
      <c r="K186" s="157">
        <f t="shared" si="0"/>
        <v>56956</v>
      </c>
      <c r="L186" s="157">
        <f t="shared" si="0"/>
        <v>415760</v>
      </c>
      <c r="M186" s="212">
        <f>(K186-L186)/L186</f>
        <v>-0.8630075043294209</v>
      </c>
      <c r="N186" s="158"/>
      <c r="O186" s="158"/>
      <c r="P186" s="155"/>
      <c r="Q186" s="155"/>
    </row>
    <row r="187" spans="5:17" ht="12" customHeight="1">
      <c r="E187" s="155"/>
      <c r="F187" s="156"/>
      <c r="G187" s="157"/>
      <c r="H187" s="210"/>
      <c r="I187" s="156"/>
      <c r="J187" s="210"/>
      <c r="K187" s="156"/>
      <c r="L187" s="156"/>
      <c r="M187" s="212"/>
      <c r="N187" s="145"/>
      <c r="O187" s="145"/>
      <c r="P187" s="155"/>
      <c r="Q187" s="155"/>
    </row>
    <row r="188" spans="3:17" ht="12" customHeight="1">
      <c r="C188" s="130" t="s">
        <v>124</v>
      </c>
      <c r="E188" s="155"/>
      <c r="F188" s="184">
        <f>CIS!F37</f>
        <v>-3000</v>
      </c>
      <c r="G188" s="157">
        <v>0</v>
      </c>
      <c r="H188" s="210"/>
      <c r="I188" s="184">
        <f>CIS!H37</f>
        <v>-3000</v>
      </c>
      <c r="J188" s="210"/>
      <c r="K188" s="156">
        <f>CIS!J37</f>
        <v>-3000</v>
      </c>
      <c r="L188" s="156">
        <f>CIS!L37</f>
        <v>-8000</v>
      </c>
      <c r="M188" s="212"/>
      <c r="N188" s="158"/>
      <c r="O188" s="158"/>
      <c r="P188" s="155"/>
      <c r="Q188" s="155"/>
    </row>
    <row r="189" spans="2:17" ht="12" customHeight="1">
      <c r="B189" s="161"/>
      <c r="C189" s="161"/>
      <c r="D189" s="161"/>
      <c r="E189" s="155"/>
      <c r="F189" s="157"/>
      <c r="G189" s="157"/>
      <c r="H189" s="210"/>
      <c r="I189" s="157"/>
      <c r="J189" s="210"/>
      <c r="K189" s="157"/>
      <c r="L189" s="157"/>
      <c r="M189" s="212"/>
      <c r="N189" s="158"/>
      <c r="O189" s="158"/>
      <c r="P189" s="155"/>
      <c r="Q189" s="155"/>
    </row>
    <row r="190" spans="2:17" ht="16.5" customHeight="1" thickBot="1">
      <c r="B190" s="346" t="s">
        <v>198</v>
      </c>
      <c r="C190" s="346"/>
      <c r="D190" s="346"/>
      <c r="E190" s="155"/>
      <c r="F190" s="162">
        <f>SUM(F186:F189)</f>
        <v>-1382</v>
      </c>
      <c r="G190" s="162">
        <f aca="true" t="shared" si="1" ref="G190:L190">SUM(G186:G189)</f>
        <v>-258037</v>
      </c>
      <c r="H190" s="162"/>
      <c r="I190" s="162">
        <f t="shared" si="1"/>
        <v>-108860</v>
      </c>
      <c r="J190" s="162"/>
      <c r="K190" s="162">
        <f t="shared" si="1"/>
        <v>53956</v>
      </c>
      <c r="L190" s="162">
        <f t="shared" si="1"/>
        <v>407760</v>
      </c>
      <c r="M190" s="162"/>
      <c r="N190" s="158"/>
      <c r="O190" s="158"/>
      <c r="P190" s="155"/>
      <c r="Q190" s="155"/>
    </row>
    <row r="191" spans="5:17" ht="10.5" customHeight="1" thickTop="1">
      <c r="E191" s="145"/>
      <c r="F191" s="145"/>
      <c r="G191" s="157"/>
      <c r="H191" s="157"/>
      <c r="I191" s="157"/>
      <c r="J191" s="157"/>
      <c r="K191" s="157"/>
      <c r="L191" s="157"/>
      <c r="M191" s="157"/>
      <c r="N191" s="163"/>
      <c r="O191" s="163"/>
      <c r="P191" s="163"/>
      <c r="Q191" s="164"/>
    </row>
    <row r="192" spans="1:13" ht="6.75" customHeight="1" hidden="1">
      <c r="A192" s="185"/>
      <c r="B192" s="186"/>
      <c r="C192" s="186"/>
      <c r="D192" s="186"/>
      <c r="E192" s="186"/>
      <c r="F192" s="186"/>
      <c r="G192" s="186"/>
      <c r="H192" s="186"/>
      <c r="I192" s="186"/>
      <c r="J192" s="186"/>
      <c r="K192" s="186"/>
      <c r="L192" s="186"/>
      <c r="M192" s="186"/>
    </row>
    <row r="193" spans="1:13" ht="78.75" customHeight="1">
      <c r="A193" s="185"/>
      <c r="B193" s="300" t="s">
        <v>288</v>
      </c>
      <c r="C193" s="300"/>
      <c r="D193" s="300"/>
      <c r="E193" s="300"/>
      <c r="F193" s="300"/>
      <c r="G193" s="300"/>
      <c r="H193" s="300"/>
      <c r="I193" s="300"/>
      <c r="J193" s="300"/>
      <c r="K193" s="300"/>
      <c r="L193" s="300"/>
      <c r="M193" s="300"/>
    </row>
    <row r="194" spans="1:13" ht="49.5" customHeight="1">
      <c r="A194" s="185"/>
      <c r="B194" s="300" t="s">
        <v>301</v>
      </c>
      <c r="C194" s="300"/>
      <c r="D194" s="300"/>
      <c r="E194" s="300"/>
      <c r="F194" s="300"/>
      <c r="G194" s="300"/>
      <c r="H194" s="300"/>
      <c r="I194" s="300"/>
      <c r="J194" s="300"/>
      <c r="K194" s="300"/>
      <c r="L194" s="300"/>
      <c r="M194" s="300"/>
    </row>
    <row r="195" spans="2:13" ht="12" customHeight="1" hidden="1">
      <c r="B195" s="141"/>
      <c r="C195" s="141"/>
      <c r="D195" s="141"/>
      <c r="E195" s="141"/>
      <c r="F195" s="141"/>
      <c r="G195" s="141"/>
      <c r="H195" s="141"/>
      <c r="I195" s="141"/>
      <c r="J195" s="141"/>
      <c r="K195" s="141"/>
      <c r="L195" s="141"/>
      <c r="M195" s="141"/>
    </row>
    <row r="196" spans="7:16" ht="12" customHeight="1" hidden="1">
      <c r="G196" s="187"/>
      <c r="H196" s="187"/>
      <c r="I196" s="188"/>
      <c r="J196" s="188"/>
      <c r="K196" s="188"/>
      <c r="L196" s="188"/>
      <c r="M196" s="189"/>
      <c r="N196" s="190"/>
      <c r="O196" s="190"/>
      <c r="P196" s="191"/>
    </row>
    <row r="197" spans="7:16" ht="12" customHeight="1" hidden="1">
      <c r="G197" s="187"/>
      <c r="H197" s="187"/>
      <c r="I197" s="188"/>
      <c r="J197" s="188"/>
      <c r="K197" s="188"/>
      <c r="L197" s="188"/>
      <c r="M197" s="189"/>
      <c r="N197" s="190"/>
      <c r="O197" s="190"/>
      <c r="P197" s="191"/>
    </row>
    <row r="198" spans="7:16" ht="9.75" customHeight="1">
      <c r="G198" s="187"/>
      <c r="H198" s="187"/>
      <c r="I198" s="188"/>
      <c r="J198" s="188"/>
      <c r="K198" s="188"/>
      <c r="L198" s="188"/>
      <c r="M198" s="189"/>
      <c r="N198" s="190"/>
      <c r="O198" s="190"/>
      <c r="P198" s="191"/>
    </row>
    <row r="199" spans="2:16" ht="3.75" customHeight="1">
      <c r="B199" s="141"/>
      <c r="C199" s="141"/>
      <c r="D199" s="141"/>
      <c r="E199" s="141"/>
      <c r="F199" s="141"/>
      <c r="G199" s="141"/>
      <c r="H199" s="141"/>
      <c r="I199" s="141"/>
      <c r="J199" s="141"/>
      <c r="K199" s="141"/>
      <c r="L199" s="141"/>
      <c r="M199" s="141"/>
      <c r="N199" s="145"/>
      <c r="O199" s="145"/>
      <c r="P199" s="145"/>
    </row>
    <row r="200" spans="1:13" ht="12" customHeight="1">
      <c r="A200" s="133" t="s">
        <v>37</v>
      </c>
      <c r="B200" s="140" t="s">
        <v>38</v>
      </c>
      <c r="C200" s="143"/>
      <c r="D200" s="143"/>
      <c r="E200" s="143"/>
      <c r="F200" s="143"/>
      <c r="G200" s="143"/>
      <c r="H200" s="143"/>
      <c r="I200" s="143"/>
      <c r="J200" s="143"/>
      <c r="K200" s="143"/>
      <c r="L200" s="143"/>
      <c r="M200" s="143"/>
    </row>
    <row r="201" spans="2:13" ht="4.5" customHeight="1">
      <c r="B201" s="140"/>
      <c r="C201" s="143"/>
      <c r="D201" s="143"/>
      <c r="E201" s="143"/>
      <c r="F201" s="143"/>
      <c r="G201" s="143"/>
      <c r="H201" s="143"/>
      <c r="I201" s="143"/>
      <c r="J201" s="143"/>
      <c r="K201" s="143"/>
      <c r="L201" s="143"/>
      <c r="M201" s="143"/>
    </row>
    <row r="202" spans="2:13" ht="35.25" customHeight="1">
      <c r="B202" s="293" t="s">
        <v>302</v>
      </c>
      <c r="C202" s="293"/>
      <c r="D202" s="293"/>
      <c r="E202" s="293"/>
      <c r="F202" s="293"/>
      <c r="G202" s="293"/>
      <c r="H202" s="293"/>
      <c r="I202" s="293"/>
      <c r="J202" s="293"/>
      <c r="K202" s="293"/>
      <c r="L202" s="293"/>
      <c r="M202" s="293"/>
    </row>
    <row r="203" spans="1:13" s="165" customFormat="1" ht="52.5" customHeight="1">
      <c r="A203" s="209"/>
      <c r="B203" s="293" t="s">
        <v>303</v>
      </c>
      <c r="C203" s="293"/>
      <c r="D203" s="293"/>
      <c r="E203" s="293"/>
      <c r="F203" s="293"/>
      <c r="G203" s="293"/>
      <c r="H203" s="293"/>
      <c r="I203" s="293"/>
      <c r="J203" s="293"/>
      <c r="K203" s="293"/>
      <c r="L203" s="293"/>
      <c r="M203" s="293"/>
    </row>
    <row r="204" spans="1:13" s="165" customFormat="1" ht="6.75" customHeight="1">
      <c r="A204" s="209"/>
      <c r="B204" s="293"/>
      <c r="C204" s="293"/>
      <c r="D204" s="293"/>
      <c r="E204" s="293"/>
      <c r="F204" s="293"/>
      <c r="G204" s="293"/>
      <c r="H204" s="293"/>
      <c r="I204" s="293"/>
      <c r="J204" s="293"/>
      <c r="K204" s="293"/>
      <c r="L204" s="293"/>
      <c r="M204" s="293"/>
    </row>
    <row r="205" spans="1:13" ht="17.25" customHeight="1">
      <c r="A205" s="133" t="s">
        <v>39</v>
      </c>
      <c r="B205" s="166" t="s">
        <v>40</v>
      </c>
      <c r="C205" s="143"/>
      <c r="D205" s="143"/>
      <c r="E205" s="143"/>
      <c r="F205" s="143"/>
      <c r="G205" s="143"/>
      <c r="H205" s="143"/>
      <c r="I205" s="143"/>
      <c r="J205" s="143"/>
      <c r="K205" s="143"/>
      <c r="L205" s="143"/>
      <c r="M205" s="143"/>
    </row>
    <row r="206" spans="2:13" ht="3" customHeight="1" hidden="1">
      <c r="B206" s="141"/>
      <c r="C206" s="141"/>
      <c r="D206" s="141"/>
      <c r="E206" s="141"/>
      <c r="F206" s="141"/>
      <c r="G206" s="141"/>
      <c r="H206" s="141"/>
      <c r="I206" s="141"/>
      <c r="J206" s="141"/>
      <c r="K206" s="141"/>
      <c r="L206" s="141"/>
      <c r="M206" s="141"/>
    </row>
    <row r="207" spans="2:14" ht="18.75" customHeight="1">
      <c r="B207" s="293" t="s">
        <v>304</v>
      </c>
      <c r="C207" s="293"/>
      <c r="D207" s="293"/>
      <c r="E207" s="293"/>
      <c r="F207" s="293"/>
      <c r="G207" s="293"/>
      <c r="H207" s="293"/>
      <c r="I207" s="293"/>
      <c r="J207" s="293"/>
      <c r="K207" s="293"/>
      <c r="L207" s="293"/>
      <c r="M207" s="293"/>
      <c r="N207" s="198"/>
    </row>
    <row r="208" spans="2:14" ht="0.75" customHeight="1" hidden="1">
      <c r="B208" s="208"/>
      <c r="C208" s="208"/>
      <c r="D208" s="208"/>
      <c r="E208" s="208"/>
      <c r="F208" s="208"/>
      <c r="G208" s="208"/>
      <c r="H208" s="208"/>
      <c r="I208" s="208"/>
      <c r="J208" s="208"/>
      <c r="K208" s="208"/>
      <c r="L208" s="208"/>
      <c r="M208" s="208"/>
      <c r="N208" s="198"/>
    </row>
    <row r="209" spans="2:14" ht="36.75" customHeight="1">
      <c r="B209" s="293" t="s">
        <v>230</v>
      </c>
      <c r="C209" s="293"/>
      <c r="D209" s="293"/>
      <c r="E209" s="293"/>
      <c r="F209" s="293"/>
      <c r="G209" s="293"/>
      <c r="H209" s="293"/>
      <c r="I209" s="293"/>
      <c r="J209" s="293"/>
      <c r="K209" s="293"/>
      <c r="L209" s="293"/>
      <c r="M209" s="293"/>
      <c r="N209" s="198"/>
    </row>
    <row r="210" ht="4.5" customHeight="1">
      <c r="A210" s="133"/>
    </row>
    <row r="211" spans="1:13" ht="15.75" customHeight="1">
      <c r="A211" s="133" t="s">
        <v>41</v>
      </c>
      <c r="B211" s="351" t="s">
        <v>128</v>
      </c>
      <c r="C211" s="351"/>
      <c r="D211" s="351"/>
      <c r="E211" s="351"/>
      <c r="F211" s="351"/>
      <c r="G211" s="351"/>
      <c r="H211" s="351"/>
      <c r="I211" s="352"/>
      <c r="J211" s="352"/>
      <c r="K211" s="352"/>
      <c r="L211" s="352"/>
      <c r="M211" s="352"/>
    </row>
    <row r="212" spans="2:13" ht="31.5" customHeight="1">
      <c r="B212" s="289" t="s">
        <v>180</v>
      </c>
      <c r="C212" s="289"/>
      <c r="D212" s="289"/>
      <c r="E212" s="289"/>
      <c r="F212" s="289"/>
      <c r="G212" s="289"/>
      <c r="H212" s="289"/>
      <c r="I212" s="289"/>
      <c r="J212" s="289"/>
      <c r="K212" s="289"/>
      <c r="L212" s="289"/>
      <c r="M212" s="289"/>
    </row>
    <row r="213" spans="2:13" ht="7.5" customHeight="1">
      <c r="B213" s="167"/>
      <c r="C213" s="167"/>
      <c r="D213" s="167"/>
      <c r="E213" s="167"/>
      <c r="F213" s="167"/>
      <c r="G213" s="167"/>
      <c r="H213" s="167"/>
      <c r="I213" s="167"/>
      <c r="J213" s="167"/>
      <c r="K213" s="167"/>
      <c r="L213" s="167"/>
      <c r="M213" s="167"/>
    </row>
    <row r="214" spans="1:13" ht="14.25" customHeight="1">
      <c r="A214" s="133" t="s">
        <v>42</v>
      </c>
      <c r="B214" s="351" t="s">
        <v>115</v>
      </c>
      <c r="C214" s="351"/>
      <c r="D214" s="351"/>
      <c r="E214" s="351"/>
      <c r="F214" s="351"/>
      <c r="G214" s="351"/>
      <c r="H214" s="351"/>
      <c r="I214" s="351"/>
      <c r="J214" s="351"/>
      <c r="K214" s="351"/>
      <c r="L214" s="351"/>
      <c r="M214" s="351"/>
    </row>
    <row r="215" spans="2:13" ht="4.5" customHeight="1">
      <c r="B215" s="167"/>
      <c r="C215" s="167"/>
      <c r="D215" s="167"/>
      <c r="E215" s="167"/>
      <c r="F215" s="167"/>
      <c r="G215" s="167"/>
      <c r="H215" s="167"/>
      <c r="I215" s="167"/>
      <c r="J215" s="167"/>
      <c r="K215" s="167"/>
      <c r="L215" s="167"/>
      <c r="M215" s="167"/>
    </row>
    <row r="216" spans="2:13" ht="18" customHeight="1">
      <c r="B216" s="167" t="s">
        <v>129</v>
      </c>
      <c r="C216" s="167"/>
      <c r="D216" s="167"/>
      <c r="E216" s="167"/>
      <c r="F216" s="167"/>
      <c r="G216" s="167"/>
      <c r="H216" s="167"/>
      <c r="I216" s="167"/>
      <c r="J216" s="167"/>
      <c r="K216" s="167"/>
      <c r="L216" s="167"/>
      <c r="M216" s="167"/>
    </row>
    <row r="218" spans="1:13" ht="15">
      <c r="A218" s="133" t="s">
        <v>43</v>
      </c>
      <c r="B218" s="363" t="s">
        <v>173</v>
      </c>
      <c r="C218" s="363"/>
      <c r="D218" s="363"/>
      <c r="E218" s="363"/>
      <c r="F218" s="363"/>
      <c r="G218" s="363"/>
      <c r="H218" s="363"/>
      <c r="I218" s="363"/>
      <c r="J218" s="363"/>
      <c r="K218" s="363"/>
      <c r="L218" s="363"/>
      <c r="M218" s="363"/>
    </row>
    <row r="219" spans="2:13" ht="15">
      <c r="B219" s="363"/>
      <c r="C219" s="363"/>
      <c r="D219" s="363"/>
      <c r="E219" s="363"/>
      <c r="F219" s="363"/>
      <c r="G219" s="363"/>
      <c r="H219" s="363"/>
      <c r="I219" s="363"/>
      <c r="J219" s="363"/>
      <c r="K219" s="363"/>
      <c r="L219" s="363"/>
      <c r="M219" s="363"/>
    </row>
    <row r="220" spans="2:13" ht="5.25" customHeight="1" hidden="1">
      <c r="B220" s="139"/>
      <c r="C220" s="139"/>
      <c r="D220" s="139"/>
      <c r="E220" s="139"/>
      <c r="F220" s="139"/>
      <c r="G220" s="139"/>
      <c r="H220" s="139"/>
      <c r="I220" s="139"/>
      <c r="J220" s="139"/>
      <c r="K220" s="139"/>
      <c r="L220" s="139"/>
      <c r="M220" s="139"/>
    </row>
    <row r="221" spans="2:13" ht="15">
      <c r="B221" s="296" t="s">
        <v>143</v>
      </c>
      <c r="C221" s="296"/>
      <c r="D221" s="296"/>
      <c r="E221" s="296"/>
      <c r="F221" s="296"/>
      <c r="G221" s="296"/>
      <c r="H221" s="296"/>
      <c r="I221" s="296"/>
      <c r="J221" s="296"/>
      <c r="K221" s="296"/>
      <c r="L221" s="296"/>
      <c r="M221" s="296"/>
    </row>
    <row r="222" spans="2:13" ht="3" customHeight="1">
      <c r="B222" s="140"/>
      <c r="C222" s="138"/>
      <c r="D222" s="138"/>
      <c r="E222" s="138"/>
      <c r="F222" s="138"/>
      <c r="G222" s="138"/>
      <c r="H222" s="138"/>
      <c r="I222" s="138"/>
      <c r="J222" s="138"/>
      <c r="K222" s="138"/>
      <c r="L222" s="138"/>
      <c r="M222" s="138"/>
    </row>
    <row r="223" spans="2:13" ht="3" customHeight="1">
      <c r="B223" s="140"/>
      <c r="C223" s="138"/>
      <c r="D223" s="138"/>
      <c r="E223" s="138"/>
      <c r="F223" s="138"/>
      <c r="G223" s="138"/>
      <c r="H223" s="138"/>
      <c r="I223" s="138"/>
      <c r="J223" s="138"/>
      <c r="K223" s="138"/>
      <c r="L223" s="138"/>
      <c r="M223" s="138"/>
    </row>
    <row r="224" spans="2:13" ht="18" customHeight="1">
      <c r="B224" s="140"/>
      <c r="C224" s="196"/>
      <c r="D224" s="196"/>
      <c r="E224" s="196"/>
      <c r="F224" s="196"/>
      <c r="G224" s="197"/>
      <c r="H224" s="197"/>
      <c r="I224" s="168"/>
      <c r="J224" s="295" t="s">
        <v>68</v>
      </c>
      <c r="K224" s="295"/>
      <c r="L224" s="364" t="s">
        <v>158</v>
      </c>
      <c r="M224" s="364"/>
    </row>
    <row r="225" spans="2:13" ht="15">
      <c r="B225" s="140"/>
      <c r="C225" s="196"/>
      <c r="D225" s="196"/>
      <c r="E225" s="196"/>
      <c r="F225" s="196"/>
      <c r="G225" s="196"/>
      <c r="H225" s="196"/>
      <c r="I225" s="146"/>
      <c r="J225" s="277" t="s">
        <v>250</v>
      </c>
      <c r="K225" s="277" t="s">
        <v>199</v>
      </c>
      <c r="L225" s="277" t="s">
        <v>250</v>
      </c>
      <c r="M225" s="277" t="s">
        <v>199</v>
      </c>
    </row>
    <row r="226" spans="2:13" ht="15">
      <c r="B226" s="140"/>
      <c r="C226" s="196"/>
      <c r="D226" s="196"/>
      <c r="E226" s="196"/>
      <c r="F226" s="196"/>
      <c r="G226" s="196"/>
      <c r="H226" s="196"/>
      <c r="I226" s="149"/>
      <c r="J226" s="278" t="s">
        <v>5</v>
      </c>
      <c r="K226" s="278" t="s">
        <v>5</v>
      </c>
      <c r="L226" s="278" t="s">
        <v>5</v>
      </c>
      <c r="M226" s="278" t="s">
        <v>5</v>
      </c>
    </row>
    <row r="227" spans="2:13" ht="7.5" customHeight="1">
      <c r="B227" s="140"/>
      <c r="C227" s="196"/>
      <c r="D227" s="196"/>
      <c r="E227" s="196"/>
      <c r="F227" s="196"/>
      <c r="G227" s="196"/>
      <c r="H227" s="196"/>
      <c r="I227" s="149"/>
      <c r="J227" s="149"/>
      <c r="K227" s="149"/>
      <c r="L227" s="149"/>
      <c r="M227" s="149"/>
    </row>
    <row r="228" spans="2:13" s="133" customFormat="1" ht="14.25">
      <c r="B228" s="140"/>
      <c r="C228" s="140" t="s">
        <v>239</v>
      </c>
      <c r="D228" s="140"/>
      <c r="E228" s="140"/>
      <c r="F228" s="140"/>
      <c r="G228" s="140"/>
      <c r="H228" s="241"/>
      <c r="I228" s="242"/>
      <c r="J228" s="242">
        <f>CIS!F35</f>
        <v>1618</v>
      </c>
      <c r="K228" s="243">
        <f>CIS!H35</f>
        <v>-105860</v>
      </c>
      <c r="L228" s="242">
        <f>CIS!J35</f>
        <v>56956</v>
      </c>
      <c r="M228" s="243">
        <v>415760</v>
      </c>
    </row>
    <row r="229" spans="2:13" ht="3.75" customHeight="1">
      <c r="B229" s="140"/>
      <c r="C229" s="228"/>
      <c r="D229" s="228"/>
      <c r="E229" s="228"/>
      <c r="F229" s="228"/>
      <c r="G229" s="228"/>
      <c r="H229" s="228"/>
      <c r="I229" s="145"/>
      <c r="J229" s="145"/>
      <c r="K229" s="184"/>
      <c r="L229" s="145"/>
      <c r="M229" s="244"/>
    </row>
    <row r="230" spans="2:13" ht="14.25" customHeight="1">
      <c r="B230" s="140"/>
      <c r="C230" s="245" t="s">
        <v>177</v>
      </c>
      <c r="D230" s="229"/>
      <c r="E230" s="229"/>
      <c r="F230" s="229"/>
      <c r="G230" s="246" t="s">
        <v>197</v>
      </c>
      <c r="H230" s="228"/>
      <c r="I230" s="157"/>
      <c r="J230" s="157">
        <v>405</v>
      </c>
      <c r="K230" s="184">
        <v>-26465</v>
      </c>
      <c r="L230" s="184">
        <v>14239</v>
      </c>
      <c r="M230" s="184">
        <v>103940</v>
      </c>
    </row>
    <row r="231" spans="2:13" ht="2.25" customHeight="1">
      <c r="B231" s="140"/>
      <c r="C231" s="245"/>
      <c r="D231" s="229"/>
      <c r="E231" s="229"/>
      <c r="F231" s="229"/>
      <c r="G231" s="229"/>
      <c r="H231" s="228"/>
      <c r="I231" s="157"/>
      <c r="J231" s="157"/>
      <c r="K231" s="184"/>
      <c r="L231" s="184"/>
      <c r="M231" s="184"/>
    </row>
    <row r="232" spans="2:13" ht="14.25" customHeight="1">
      <c r="B232" s="140"/>
      <c r="C232" s="247" t="s">
        <v>191</v>
      </c>
      <c r="D232" s="229"/>
      <c r="E232" s="229"/>
      <c r="F232" s="229"/>
      <c r="G232" s="228"/>
      <c r="H232" s="228"/>
      <c r="I232" s="157"/>
      <c r="J232" s="157">
        <v>29038</v>
      </c>
      <c r="K232" s="184">
        <v>2733</v>
      </c>
      <c r="L232" s="184">
        <v>46861</v>
      </c>
      <c r="M232" s="184">
        <v>34948</v>
      </c>
    </row>
    <row r="233" spans="2:13" ht="14.25" customHeight="1">
      <c r="B233" s="140"/>
      <c r="C233" s="247" t="s">
        <v>234</v>
      </c>
      <c r="D233" s="229"/>
      <c r="E233" s="229"/>
      <c r="F233" s="229"/>
      <c r="G233" s="228"/>
      <c r="H233" s="228"/>
      <c r="I233" s="157"/>
      <c r="J233" s="157">
        <v>-4676</v>
      </c>
      <c r="K233" s="184">
        <v>-11224</v>
      </c>
      <c r="L233" s="184">
        <v>-4758</v>
      </c>
      <c r="M233" s="184">
        <v>-31977</v>
      </c>
    </row>
    <row r="234" spans="2:13" ht="14.25" customHeight="1">
      <c r="B234" s="140"/>
      <c r="C234" s="247" t="s">
        <v>175</v>
      </c>
      <c r="D234" s="229"/>
      <c r="E234" s="229"/>
      <c r="F234" s="229"/>
      <c r="G234" s="228"/>
      <c r="H234" s="228"/>
      <c r="I234" s="157"/>
      <c r="J234" s="157">
        <v>11940</v>
      </c>
      <c r="K234" s="184">
        <v>10838</v>
      </c>
      <c r="L234" s="184">
        <v>44726</v>
      </c>
      <c r="M234" s="117">
        <v>38141</v>
      </c>
    </row>
    <row r="235" spans="2:13" ht="16.5" customHeight="1">
      <c r="B235" s="140"/>
      <c r="C235" s="245" t="s">
        <v>178</v>
      </c>
      <c r="D235" s="229"/>
      <c r="E235" s="229"/>
      <c r="F235" s="229"/>
      <c r="G235" s="228"/>
      <c r="H235" s="228"/>
      <c r="I235" s="157"/>
      <c r="J235" s="157">
        <v>-33707</v>
      </c>
      <c r="K235" s="157">
        <v>27118</v>
      </c>
      <c r="L235" s="184">
        <v>-98068</v>
      </c>
      <c r="M235" s="157">
        <v>-137052</v>
      </c>
    </row>
    <row r="236" spans="2:13" ht="9.75" customHeight="1">
      <c r="B236" s="140"/>
      <c r="C236" s="245"/>
      <c r="D236" s="229"/>
      <c r="E236" s="229"/>
      <c r="F236" s="229"/>
      <c r="G236" s="228"/>
      <c r="H236" s="228"/>
      <c r="I236" s="157"/>
      <c r="J236" s="160"/>
      <c r="K236" s="159"/>
      <c r="L236" s="160"/>
      <c r="M236" s="159"/>
    </row>
    <row r="237" spans="2:13" ht="16.5" customHeight="1">
      <c r="B237" s="140"/>
      <c r="C237" s="245"/>
      <c r="D237" s="229"/>
      <c r="E237" s="229"/>
      <c r="F237" s="229"/>
      <c r="G237" s="228"/>
      <c r="H237" s="228"/>
      <c r="I237" s="156"/>
      <c r="J237" s="156">
        <f>SUM(J230:J235)</f>
        <v>3000</v>
      </c>
      <c r="K237" s="156">
        <f>SUM(K230:K235)</f>
        <v>3000</v>
      </c>
      <c r="L237" s="156">
        <f>SUM(L230:L235)</f>
        <v>3000</v>
      </c>
      <c r="M237" s="156">
        <f>SUM(M230:M235)</f>
        <v>8000</v>
      </c>
    </row>
    <row r="238" spans="2:13" ht="16.5" customHeight="1">
      <c r="B238" s="140"/>
      <c r="C238" s="245" t="s">
        <v>176</v>
      </c>
      <c r="D238" s="229"/>
      <c r="E238" s="229"/>
      <c r="F238" s="229"/>
      <c r="G238" s="228"/>
      <c r="H238" s="228"/>
      <c r="I238" s="157"/>
      <c r="J238" s="157">
        <v>0</v>
      </c>
      <c r="K238" s="184">
        <v>0</v>
      </c>
      <c r="L238" s="157">
        <v>0</v>
      </c>
      <c r="M238" s="184">
        <v>0</v>
      </c>
    </row>
    <row r="239" spans="2:12" ht="5.25" customHeight="1">
      <c r="B239" s="140"/>
      <c r="C239" s="245"/>
      <c r="D239" s="245"/>
      <c r="E239" s="245"/>
      <c r="F239" s="245"/>
      <c r="G239" s="248"/>
      <c r="H239" s="228"/>
      <c r="I239" s="249"/>
      <c r="J239" s="249"/>
      <c r="K239" s="250"/>
      <c r="L239" s="249"/>
    </row>
    <row r="240" spans="2:13" s="133" customFormat="1" ht="15" customHeight="1" thickBot="1">
      <c r="B240" s="140"/>
      <c r="C240" s="248" t="s">
        <v>98</v>
      </c>
      <c r="D240" s="248"/>
      <c r="E240" s="248"/>
      <c r="F240" s="248"/>
      <c r="G240" s="248"/>
      <c r="H240" s="228"/>
      <c r="I240" s="157"/>
      <c r="J240" s="162">
        <f>SUM(J237:J239)</f>
        <v>3000</v>
      </c>
      <c r="K240" s="162">
        <f>SUM(K237:K239)</f>
        <v>3000</v>
      </c>
      <c r="L240" s="162">
        <f>SUM(L237:L239)</f>
        <v>3000</v>
      </c>
      <c r="M240" s="162">
        <f>SUM(M237:M239)</f>
        <v>8000</v>
      </c>
    </row>
    <row r="241" spans="2:13" s="133" customFormat="1" ht="9" customHeight="1" thickTop="1">
      <c r="B241" s="140"/>
      <c r="C241" s="248"/>
      <c r="D241" s="248"/>
      <c r="E241" s="248"/>
      <c r="F241" s="248"/>
      <c r="G241" s="248"/>
      <c r="H241" s="228"/>
      <c r="I241" s="157"/>
      <c r="J241" s="157"/>
      <c r="K241" s="251"/>
      <c r="L241" s="157"/>
      <c r="M241" s="251"/>
    </row>
    <row r="242" spans="2:13" s="252" customFormat="1" ht="33.75" customHeight="1">
      <c r="B242" s="362" t="s">
        <v>305</v>
      </c>
      <c r="C242" s="362"/>
      <c r="D242" s="362"/>
      <c r="E242" s="362"/>
      <c r="F242" s="362"/>
      <c r="G242" s="362"/>
      <c r="H242" s="362"/>
      <c r="I242" s="362"/>
      <c r="J242" s="362"/>
      <c r="K242" s="362"/>
      <c r="L242" s="362"/>
      <c r="M242" s="362"/>
    </row>
    <row r="243" spans="2:13" s="133" customFormat="1" ht="7.5" customHeight="1">
      <c r="B243" s="140"/>
      <c r="C243" s="248"/>
      <c r="D243" s="248"/>
      <c r="E243" s="248"/>
      <c r="F243" s="248"/>
      <c r="G243" s="248"/>
      <c r="H243" s="228"/>
      <c r="I243" s="251"/>
      <c r="J243" s="251"/>
      <c r="K243" s="251"/>
      <c r="L243" s="251"/>
      <c r="M243" s="251"/>
    </row>
    <row r="244" spans="1:13" ht="15">
      <c r="A244" s="133" t="s">
        <v>44</v>
      </c>
      <c r="B244" s="363" t="s">
        <v>116</v>
      </c>
      <c r="C244" s="363"/>
      <c r="D244" s="363"/>
      <c r="E244" s="363"/>
      <c r="F244" s="363"/>
      <c r="G244" s="363"/>
      <c r="H244" s="363"/>
      <c r="I244" s="363"/>
      <c r="J244" s="363"/>
      <c r="K244" s="363"/>
      <c r="L244" s="363"/>
      <c r="M244" s="363"/>
    </row>
    <row r="245" spans="1:13" ht="4.5" customHeight="1">
      <c r="A245" s="133"/>
      <c r="B245" s="363"/>
      <c r="C245" s="363"/>
      <c r="D245" s="363"/>
      <c r="E245" s="363"/>
      <c r="F245" s="363"/>
      <c r="G245" s="363"/>
      <c r="H245" s="363"/>
      <c r="I245" s="363"/>
      <c r="J245" s="363"/>
      <c r="K245" s="363"/>
      <c r="L245" s="363"/>
      <c r="M245" s="363"/>
    </row>
    <row r="246" spans="2:13" ht="14.25" customHeight="1">
      <c r="B246" s="361" t="s">
        <v>164</v>
      </c>
      <c r="C246" s="361"/>
      <c r="D246" s="361"/>
      <c r="E246" s="361"/>
      <c r="F246" s="361"/>
      <c r="G246" s="361"/>
      <c r="H246" s="361"/>
      <c r="I246" s="361"/>
      <c r="J246" s="361"/>
      <c r="K246" s="361"/>
      <c r="L246" s="361"/>
      <c r="M246" s="361"/>
    </row>
    <row r="247" ht="12.75" customHeight="1"/>
    <row r="248" spans="1:13" ht="15">
      <c r="A248" s="133" t="s">
        <v>45</v>
      </c>
      <c r="B248" s="168" t="s">
        <v>117</v>
      </c>
      <c r="C248" s="231"/>
      <c r="D248" s="231"/>
      <c r="E248" s="231"/>
      <c r="F248" s="231"/>
      <c r="G248" s="231"/>
      <c r="H248" s="231"/>
      <c r="I248" s="231"/>
      <c r="J248" s="231"/>
      <c r="K248" s="231"/>
      <c r="L248" s="231"/>
      <c r="M248" s="231"/>
    </row>
    <row r="249" spans="1:13" ht="7.5" customHeight="1">
      <c r="A249" s="133"/>
      <c r="B249" s="209"/>
      <c r="C249" s="209"/>
      <c r="D249" s="209"/>
      <c r="E249" s="209"/>
      <c r="F249" s="209"/>
      <c r="G249" s="209"/>
      <c r="H249" s="209"/>
      <c r="I249" s="209"/>
      <c r="J249" s="209"/>
      <c r="K249" s="209"/>
      <c r="L249" s="209"/>
      <c r="M249" s="209"/>
    </row>
    <row r="250" spans="2:13" ht="15">
      <c r="B250" s="289" t="s">
        <v>165</v>
      </c>
      <c r="C250" s="289"/>
      <c r="D250" s="289"/>
      <c r="E250" s="289"/>
      <c r="F250" s="289"/>
      <c r="G250" s="289"/>
      <c r="H250" s="289"/>
      <c r="I250" s="289"/>
      <c r="J250" s="289"/>
      <c r="K250" s="289"/>
      <c r="L250" s="289"/>
      <c r="M250" s="289"/>
    </row>
    <row r="251" spans="2:13" ht="9.75" customHeight="1">
      <c r="B251" s="165"/>
      <c r="C251" s="165"/>
      <c r="D251" s="165"/>
      <c r="E251" s="165"/>
      <c r="F251" s="165"/>
      <c r="G251" s="165"/>
      <c r="H251" s="165"/>
      <c r="I251" s="165"/>
      <c r="J251" s="165"/>
      <c r="K251" s="165"/>
      <c r="L251" s="165"/>
      <c r="M251" s="165"/>
    </row>
    <row r="252" spans="1:2" ht="15">
      <c r="A252" s="133" t="s">
        <v>47</v>
      </c>
      <c r="B252" s="140" t="s">
        <v>118</v>
      </c>
    </row>
    <row r="253" spans="1:2" ht="3.75" customHeight="1">
      <c r="A253" s="133"/>
      <c r="B253" s="140"/>
    </row>
    <row r="254" spans="2:13" ht="18" customHeight="1">
      <c r="B254" s="349" t="s">
        <v>181</v>
      </c>
      <c r="C254" s="293"/>
      <c r="D254" s="293"/>
      <c r="E254" s="293"/>
      <c r="F254" s="293"/>
      <c r="G254" s="293"/>
      <c r="H254" s="293"/>
      <c r="I254" s="293"/>
      <c r="J254" s="293"/>
      <c r="K254" s="293"/>
      <c r="L254" s="293"/>
      <c r="M254" s="293"/>
    </row>
    <row r="255" ht="3.75" customHeight="1" hidden="1"/>
    <row r="256" spans="1:13" ht="18.75" customHeight="1">
      <c r="A256" s="133" t="s">
        <v>49</v>
      </c>
      <c r="B256" s="140" t="s">
        <v>46</v>
      </c>
      <c r="H256" s="135"/>
      <c r="I256" s="135"/>
      <c r="J256" s="135"/>
      <c r="K256" s="135"/>
      <c r="L256" s="135"/>
      <c r="M256" s="135"/>
    </row>
    <row r="257" spans="1:13" ht="5.25" customHeight="1">
      <c r="A257" s="133"/>
      <c r="B257" s="140"/>
      <c r="C257" s="135"/>
      <c r="D257" s="135"/>
      <c r="E257" s="135"/>
      <c r="F257" s="135"/>
      <c r="G257" s="135"/>
      <c r="H257" s="135"/>
      <c r="I257" s="135"/>
      <c r="J257" s="135"/>
      <c r="K257" s="135"/>
      <c r="L257" s="135"/>
      <c r="M257" s="135"/>
    </row>
    <row r="258" spans="1:13" ht="12.75" customHeight="1">
      <c r="A258" s="133"/>
      <c r="B258" s="285" t="s">
        <v>275</v>
      </c>
      <c r="C258" s="135"/>
      <c r="D258" s="135"/>
      <c r="E258" s="135"/>
      <c r="F258" s="135"/>
      <c r="G258" s="135"/>
      <c r="H258" s="135"/>
      <c r="I258" s="135"/>
      <c r="J258" s="135"/>
      <c r="K258" s="135"/>
      <c r="L258" s="135"/>
      <c r="M258" s="135"/>
    </row>
    <row r="259" spans="1:13" ht="15.75" customHeight="1">
      <c r="A259" s="133"/>
      <c r="B259" s="140"/>
      <c r="C259" s="135"/>
      <c r="D259" s="135"/>
      <c r="E259" s="135"/>
      <c r="F259" s="135"/>
      <c r="G259" s="135"/>
      <c r="H259" s="135"/>
      <c r="I259" s="135"/>
      <c r="J259" s="172"/>
      <c r="K259" s="168" t="s">
        <v>271</v>
      </c>
      <c r="L259" s="135"/>
      <c r="M259" s="168" t="s">
        <v>272</v>
      </c>
    </row>
    <row r="260" spans="1:13" ht="12.75" customHeight="1">
      <c r="A260" s="133"/>
      <c r="B260" s="140"/>
      <c r="C260" s="135"/>
      <c r="D260" s="135"/>
      <c r="E260" s="135"/>
      <c r="F260" s="135"/>
      <c r="G260" s="135"/>
      <c r="H260" s="135"/>
      <c r="I260" s="135"/>
      <c r="J260" s="135"/>
      <c r="K260" s="170" t="s">
        <v>270</v>
      </c>
      <c r="L260" s="135"/>
      <c r="M260" s="170" t="s">
        <v>270</v>
      </c>
    </row>
    <row r="261" spans="1:13" ht="14.25" customHeight="1">
      <c r="A261" s="133"/>
      <c r="B261" s="285" t="s">
        <v>273</v>
      </c>
      <c r="C261" s="135"/>
      <c r="D261" s="135"/>
      <c r="E261" s="135"/>
      <c r="F261" s="135"/>
      <c r="G261" s="135"/>
      <c r="H261" s="135"/>
      <c r="I261" s="135"/>
      <c r="J261" s="135"/>
      <c r="K261" s="170" t="s">
        <v>5</v>
      </c>
      <c r="L261" s="135"/>
      <c r="M261" s="170" t="s">
        <v>5</v>
      </c>
    </row>
    <row r="262" spans="1:13" ht="14.25" customHeight="1">
      <c r="A262" s="133"/>
      <c r="B262" s="285"/>
      <c r="C262" s="135"/>
      <c r="D262" s="135"/>
      <c r="E262" s="135"/>
      <c r="F262" s="135"/>
      <c r="G262" s="135"/>
      <c r="H262" s="135"/>
      <c r="I262" s="135"/>
      <c r="J262" s="135"/>
      <c r="K262" s="170"/>
      <c r="L262" s="135"/>
      <c r="M262" s="170"/>
    </row>
    <row r="263" spans="1:13" ht="14.25" customHeight="1" thickBot="1">
      <c r="A263" s="133"/>
      <c r="B263" s="285" t="s">
        <v>274</v>
      </c>
      <c r="C263" s="135"/>
      <c r="D263" s="135"/>
      <c r="E263" s="135"/>
      <c r="F263" s="135"/>
      <c r="G263" s="135"/>
      <c r="H263" s="135"/>
      <c r="I263" s="135"/>
      <c r="J263" s="135"/>
      <c r="K263" s="286">
        <v>38737</v>
      </c>
      <c r="L263" s="135"/>
      <c r="M263" s="286">
        <v>65766</v>
      </c>
    </row>
    <row r="264" spans="1:13" ht="14.25" customHeight="1" thickTop="1">
      <c r="A264" s="133"/>
      <c r="B264" s="140"/>
      <c r="C264" s="135"/>
      <c r="D264" s="135"/>
      <c r="E264" s="135"/>
      <c r="F264" s="135"/>
      <c r="G264" s="135"/>
      <c r="H264" s="135"/>
      <c r="I264" s="135"/>
      <c r="J264" s="135"/>
      <c r="K264" s="170"/>
      <c r="L264" s="135"/>
      <c r="M264" s="170"/>
    </row>
    <row r="265" spans="1:13" ht="12" customHeight="1">
      <c r="A265" s="133" t="s">
        <v>51</v>
      </c>
      <c r="B265" s="253" t="s">
        <v>48</v>
      </c>
      <c r="C265" s="230"/>
      <c r="D265" s="230"/>
      <c r="E265" s="230"/>
      <c r="F265" s="230"/>
      <c r="G265" s="230"/>
      <c r="H265" s="230"/>
      <c r="I265" s="230"/>
      <c r="J265" s="230"/>
      <c r="K265" s="230"/>
      <c r="L265" s="230"/>
      <c r="M265" s="230"/>
    </row>
    <row r="266" spans="1:13" ht="6" customHeight="1">
      <c r="A266" s="133"/>
      <c r="B266" s="253"/>
      <c r="C266" s="230"/>
      <c r="D266" s="230"/>
      <c r="E266" s="230"/>
      <c r="F266" s="230"/>
      <c r="G266" s="230"/>
      <c r="H266" s="230"/>
      <c r="I266" s="230"/>
      <c r="J266" s="230"/>
      <c r="K266" s="230"/>
      <c r="L266" s="230"/>
      <c r="M266" s="230"/>
    </row>
    <row r="267" spans="2:13" ht="17.25" customHeight="1">
      <c r="B267" s="293" t="s">
        <v>183</v>
      </c>
      <c r="C267" s="293"/>
      <c r="D267" s="293"/>
      <c r="E267" s="293"/>
      <c r="F267" s="293"/>
      <c r="G267" s="293"/>
      <c r="H267" s="293"/>
      <c r="I267" s="293"/>
      <c r="J267" s="293"/>
      <c r="K267" s="293"/>
      <c r="L267" s="293"/>
      <c r="M267" s="293"/>
    </row>
    <row r="268" spans="2:13" ht="10.5" customHeight="1">
      <c r="B268" s="230"/>
      <c r="C268" s="230"/>
      <c r="D268" s="230"/>
      <c r="E268" s="230"/>
      <c r="F268" s="230"/>
      <c r="G268" s="230"/>
      <c r="H268" s="230"/>
      <c r="I268" s="230"/>
      <c r="J268" s="230"/>
      <c r="K268" s="230"/>
      <c r="L268" s="230"/>
      <c r="M268" s="230"/>
    </row>
    <row r="269" spans="1:13" ht="12" customHeight="1">
      <c r="A269" s="133" t="s">
        <v>67</v>
      </c>
      <c r="B269" s="140" t="s">
        <v>50</v>
      </c>
      <c r="C269" s="143"/>
      <c r="D269" s="143"/>
      <c r="E269" s="143"/>
      <c r="F269" s="143"/>
      <c r="G269" s="143"/>
      <c r="H269" s="143"/>
      <c r="I269" s="143"/>
      <c r="J269" s="143"/>
      <c r="K269" s="143"/>
      <c r="L269" s="143"/>
      <c r="M269" s="143"/>
    </row>
    <row r="270" spans="1:13" ht="6.75" customHeight="1">
      <c r="A270" s="133"/>
      <c r="B270" s="140"/>
      <c r="C270" s="143"/>
      <c r="D270" s="143"/>
      <c r="E270" s="143"/>
      <c r="F270" s="143"/>
      <c r="G270" s="143"/>
      <c r="H270" s="143"/>
      <c r="I270" s="143"/>
      <c r="J270" s="143"/>
      <c r="K270" s="143"/>
      <c r="L270" s="143"/>
      <c r="M270" s="143"/>
    </row>
    <row r="271" spans="2:13" ht="18" customHeight="1">
      <c r="B271" s="353" t="s">
        <v>185</v>
      </c>
      <c r="C271" s="357"/>
      <c r="D271" s="357"/>
      <c r="E271" s="357"/>
      <c r="F271" s="357"/>
      <c r="G271" s="357"/>
      <c r="H271" s="357"/>
      <c r="I271" s="357"/>
      <c r="J271" s="357"/>
      <c r="K271" s="357"/>
      <c r="L271" s="357"/>
      <c r="M271" s="357"/>
    </row>
    <row r="272" ht="5.25" customHeight="1"/>
    <row r="273" spans="1:2" ht="15">
      <c r="A273" s="133" t="s">
        <v>70</v>
      </c>
      <c r="B273" s="140" t="s">
        <v>71</v>
      </c>
    </row>
    <row r="274" spans="1:2" ht="9" customHeight="1">
      <c r="A274" s="133"/>
      <c r="B274" s="140"/>
    </row>
    <row r="275" spans="2:13" ht="15">
      <c r="B275" s="296" t="s">
        <v>166</v>
      </c>
      <c r="C275" s="296"/>
      <c r="D275" s="296"/>
      <c r="E275" s="296"/>
      <c r="F275" s="296"/>
      <c r="G275" s="296"/>
      <c r="H275" s="296"/>
      <c r="I275" s="296"/>
      <c r="J275" s="296"/>
      <c r="K275" s="296"/>
      <c r="L275" s="296"/>
      <c r="M275" s="296"/>
    </row>
    <row r="277" spans="1:13" ht="12.75" customHeight="1" hidden="1">
      <c r="A277" s="133"/>
      <c r="B277" s="356"/>
      <c r="C277" s="356"/>
      <c r="D277" s="356"/>
      <c r="E277" s="356"/>
      <c r="F277" s="356"/>
      <c r="G277" s="356"/>
      <c r="H277" s="356"/>
      <c r="I277" s="356"/>
      <c r="J277" s="356"/>
      <c r="K277" s="356"/>
      <c r="L277" s="356"/>
      <c r="M277" s="356"/>
    </row>
    <row r="278" spans="2:13" ht="12.75" customHeight="1" hidden="1">
      <c r="B278" s="356"/>
      <c r="C278" s="356"/>
      <c r="D278" s="356"/>
      <c r="E278" s="356"/>
      <c r="F278" s="356"/>
      <c r="G278" s="356"/>
      <c r="H278" s="356"/>
      <c r="I278" s="356"/>
      <c r="J278" s="356"/>
      <c r="K278" s="356"/>
      <c r="L278" s="356"/>
      <c r="M278" s="356"/>
    </row>
    <row r="279" ht="0.75" customHeight="1"/>
    <row r="280" spans="1:2" ht="15">
      <c r="A280" s="133" t="s">
        <v>119</v>
      </c>
      <c r="B280" s="140" t="s">
        <v>52</v>
      </c>
    </row>
    <row r="281" ht="6" customHeight="1"/>
    <row r="282" spans="2:3" ht="15">
      <c r="B282" s="130" t="s">
        <v>59</v>
      </c>
      <c r="C282" s="254" t="s">
        <v>53</v>
      </c>
    </row>
    <row r="283" ht="6.75" customHeight="1"/>
    <row r="284" spans="3:13" ht="12.75" customHeight="1">
      <c r="C284" s="345" t="s">
        <v>167</v>
      </c>
      <c r="D284" s="345"/>
      <c r="E284" s="345"/>
      <c r="F284" s="345"/>
      <c r="G284" s="345"/>
      <c r="H284" s="345"/>
      <c r="I284" s="345"/>
      <c r="J284" s="345"/>
      <c r="K284" s="345"/>
      <c r="L284" s="345"/>
      <c r="M284" s="345"/>
    </row>
    <row r="285" spans="3:13" ht="14.25" customHeight="1">
      <c r="C285" s="345"/>
      <c r="D285" s="345"/>
      <c r="E285" s="345"/>
      <c r="F285" s="345"/>
      <c r="G285" s="345"/>
      <c r="H285" s="345"/>
      <c r="I285" s="345"/>
      <c r="J285" s="345"/>
      <c r="K285" s="345"/>
      <c r="L285" s="345"/>
      <c r="M285" s="345"/>
    </row>
    <row r="286" ht="6" customHeight="1" hidden="1"/>
    <row r="287" spans="3:13" ht="15" customHeight="1">
      <c r="C287" s="196"/>
      <c r="D287" s="196"/>
      <c r="E287" s="196"/>
      <c r="F287" s="196"/>
      <c r="G287" s="255"/>
      <c r="H287" s="255"/>
      <c r="J287" s="295" t="s">
        <v>68</v>
      </c>
      <c r="K287" s="295"/>
      <c r="L287" s="295" t="s">
        <v>158</v>
      </c>
      <c r="M287" s="295"/>
    </row>
    <row r="288" spans="8:13" ht="15">
      <c r="H288" s="196"/>
      <c r="J288" s="146" t="s">
        <v>250</v>
      </c>
      <c r="K288" s="146" t="s">
        <v>199</v>
      </c>
      <c r="L288" s="146" t="s">
        <v>250</v>
      </c>
      <c r="M288" s="146" t="s">
        <v>199</v>
      </c>
    </row>
    <row r="289" spans="3:13" ht="15">
      <c r="C289" s="359"/>
      <c r="D289" s="359"/>
      <c r="E289" s="359"/>
      <c r="F289" s="359"/>
      <c r="G289" s="359"/>
      <c r="H289" s="196"/>
      <c r="J289" s="150" t="s">
        <v>5</v>
      </c>
      <c r="K289" s="150" t="s">
        <v>5</v>
      </c>
      <c r="L289" s="150" t="s">
        <v>5</v>
      </c>
      <c r="M289" s="150" t="s">
        <v>5</v>
      </c>
    </row>
    <row r="290" spans="3:13" ht="15">
      <c r="C290" s="360" t="s">
        <v>277</v>
      </c>
      <c r="D290" s="360"/>
      <c r="E290" s="360"/>
      <c r="F290" s="360"/>
      <c r="G290" s="360"/>
      <c r="H290" s="196"/>
      <c r="I290" s="155"/>
      <c r="J290" s="156">
        <f>CIS!F39</f>
        <v>-1382</v>
      </c>
      <c r="K290" s="156">
        <f>CIS!H39</f>
        <v>-108860</v>
      </c>
      <c r="L290" s="156">
        <f>CIS!J39</f>
        <v>53956</v>
      </c>
      <c r="M290" s="156">
        <f>CIS!L39</f>
        <v>407760</v>
      </c>
    </row>
    <row r="291" spans="3:13" ht="15">
      <c r="C291" s="360" t="s">
        <v>69</v>
      </c>
      <c r="D291" s="360"/>
      <c r="E291" s="360"/>
      <c r="F291" s="360"/>
      <c r="G291" s="360"/>
      <c r="H291" s="196"/>
      <c r="J291" s="155">
        <f>163000000</f>
        <v>163000000</v>
      </c>
      <c r="K291" s="157">
        <v>163000000</v>
      </c>
      <c r="L291" s="156">
        <v>163000000</v>
      </c>
      <c r="M291" s="184">
        <v>163000000</v>
      </c>
    </row>
    <row r="292" spans="3:13" ht="14.25" customHeight="1">
      <c r="C292" s="360"/>
      <c r="D292" s="360"/>
      <c r="E292" s="360"/>
      <c r="F292" s="360"/>
      <c r="G292" s="360"/>
      <c r="H292" s="196"/>
      <c r="I292" s="184"/>
      <c r="J292" s="184"/>
      <c r="K292" s="156"/>
      <c r="L292" s="244"/>
      <c r="M292" s="184"/>
    </row>
    <row r="293" spans="3:13" ht="21" customHeight="1">
      <c r="C293" s="358" t="s">
        <v>240</v>
      </c>
      <c r="D293" s="358"/>
      <c r="E293" s="358"/>
      <c r="F293" s="358"/>
      <c r="G293" s="358"/>
      <c r="H293" s="241"/>
      <c r="I293" s="256"/>
      <c r="J293" s="256">
        <f>(J290/K291)*100</f>
        <v>-0.0008478527607361963</v>
      </c>
      <c r="K293" s="256">
        <f>(K290/K291)*100</f>
        <v>-0.06678527607361963</v>
      </c>
      <c r="L293" s="256">
        <f>(L290/L291)*100</f>
        <v>0.03310184049079755</v>
      </c>
      <c r="M293" s="256">
        <f>(M290/M291)*100</f>
        <v>0.250159509202454</v>
      </c>
    </row>
    <row r="294" spans="9:11" ht="4.5" customHeight="1">
      <c r="I294" s="145"/>
      <c r="J294" s="145"/>
      <c r="K294" s="145"/>
    </row>
    <row r="295" spans="2:3" ht="14.25" customHeight="1">
      <c r="B295" s="130" t="s">
        <v>60</v>
      </c>
      <c r="C295" s="254" t="s">
        <v>54</v>
      </c>
    </row>
    <row r="296" ht="6.75" customHeight="1"/>
    <row r="297" spans="3:13" ht="15">
      <c r="C297" s="293" t="s">
        <v>61</v>
      </c>
      <c r="D297" s="293"/>
      <c r="E297" s="293"/>
      <c r="F297" s="293"/>
      <c r="G297" s="293"/>
      <c r="H297" s="293"/>
      <c r="I297" s="293"/>
      <c r="J297" s="293"/>
      <c r="K297" s="293"/>
      <c r="L297" s="293"/>
      <c r="M297" s="293"/>
    </row>
    <row r="298" ht="11.25" customHeight="1"/>
    <row r="299" spans="1:2" ht="15">
      <c r="A299" s="133" t="s">
        <v>142</v>
      </c>
      <c r="B299" s="140" t="s">
        <v>279</v>
      </c>
    </row>
    <row r="300" ht="4.5" customHeight="1"/>
    <row r="301" ht="15.75" customHeight="1">
      <c r="B301" s="130" t="s">
        <v>306</v>
      </c>
    </row>
    <row r="302" ht="5.25" customHeight="1" hidden="1"/>
    <row r="303" spans="11:13" ht="14.25" customHeight="1">
      <c r="K303" s="281" t="s">
        <v>250</v>
      </c>
      <c r="L303" s="281"/>
      <c r="M303" s="281" t="s">
        <v>199</v>
      </c>
    </row>
    <row r="304" spans="11:13" ht="14.25" customHeight="1">
      <c r="K304" s="282" t="s">
        <v>5</v>
      </c>
      <c r="L304" s="281"/>
      <c r="M304" s="282" t="s">
        <v>5</v>
      </c>
    </row>
    <row r="305" ht="14.25" customHeight="1">
      <c r="B305" s="130" t="s">
        <v>226</v>
      </c>
    </row>
    <row r="306" spans="2:13" ht="14.25" customHeight="1">
      <c r="B306" s="271" t="s">
        <v>242</v>
      </c>
      <c r="K306" s="184">
        <v>1932558</v>
      </c>
      <c r="M306" s="184">
        <v>1823356</v>
      </c>
    </row>
    <row r="307" spans="2:13" ht="13.5" customHeight="1">
      <c r="B307" s="271" t="s">
        <v>243</v>
      </c>
      <c r="K307" s="159">
        <v>-97182</v>
      </c>
      <c r="M307" s="159">
        <v>65976</v>
      </c>
    </row>
    <row r="308" spans="2:13" ht="13.5" customHeight="1">
      <c r="B308" s="271"/>
      <c r="K308" s="156">
        <f>SUM(K306:K307)</f>
        <v>1835376</v>
      </c>
      <c r="M308" s="272">
        <f>SUM(M306:M307)</f>
        <v>1889332</v>
      </c>
    </row>
    <row r="309" ht="13.5" customHeight="1">
      <c r="B309" s="271"/>
    </row>
    <row r="310" spans="2:13" ht="13.5" customHeight="1">
      <c r="B310" s="130" t="s">
        <v>227</v>
      </c>
      <c r="K310" s="157">
        <v>0</v>
      </c>
      <c r="M310" s="273">
        <v>0</v>
      </c>
    </row>
    <row r="311" spans="2:13" ht="13.5" customHeight="1" thickBot="1">
      <c r="B311" s="130" t="s">
        <v>228</v>
      </c>
      <c r="K311" s="274">
        <f>SUM(K308:K310)</f>
        <v>1835376</v>
      </c>
      <c r="M311" s="274">
        <f>SUM(M308:M310)</f>
        <v>1889332</v>
      </c>
    </row>
    <row r="312" spans="11:13" ht="13.5" customHeight="1" thickTop="1">
      <c r="K312" s="272"/>
      <c r="M312" s="272"/>
    </row>
    <row r="313" spans="1:13" ht="13.5" customHeight="1">
      <c r="A313" s="133" t="s">
        <v>278</v>
      </c>
      <c r="B313" s="133" t="s">
        <v>280</v>
      </c>
      <c r="K313" s="272"/>
      <c r="M313" s="272"/>
    </row>
    <row r="314" spans="2:13" ht="13.5" customHeight="1">
      <c r="B314" s="130" t="s">
        <v>281</v>
      </c>
      <c r="K314" s="272"/>
      <c r="M314" s="272"/>
    </row>
    <row r="315" spans="11:13" ht="13.5" customHeight="1">
      <c r="K315" s="308" t="s">
        <v>68</v>
      </c>
      <c r="M315" s="308" t="s">
        <v>158</v>
      </c>
    </row>
    <row r="316" spans="11:13" ht="13.5" customHeight="1">
      <c r="K316" s="308"/>
      <c r="M316" s="308"/>
    </row>
    <row r="317" spans="11:13" ht="13.5" customHeight="1">
      <c r="K317" s="287" t="s">
        <v>250</v>
      </c>
      <c r="M317" s="287" t="s">
        <v>250</v>
      </c>
    </row>
    <row r="318" spans="11:13" ht="13.5" customHeight="1">
      <c r="K318" s="287" t="s">
        <v>5</v>
      </c>
      <c r="M318" s="287" t="s">
        <v>5</v>
      </c>
    </row>
    <row r="319" spans="11:13" ht="13.5" customHeight="1">
      <c r="K319" s="287"/>
      <c r="M319" s="287"/>
    </row>
    <row r="320" spans="2:13" ht="13.5" customHeight="1">
      <c r="B320" s="130" t="s">
        <v>97</v>
      </c>
      <c r="K320" s="272">
        <v>2573</v>
      </c>
      <c r="M320" s="272">
        <v>2573</v>
      </c>
    </row>
    <row r="321" spans="2:13" ht="13.5" customHeight="1">
      <c r="B321" s="130" t="s">
        <v>282</v>
      </c>
      <c r="K321" s="272">
        <v>140371</v>
      </c>
      <c r="M321" s="272">
        <v>438647</v>
      </c>
    </row>
    <row r="322" spans="2:13" ht="13.5" customHeight="1">
      <c r="B322" s="130" t="s">
        <v>289</v>
      </c>
      <c r="K322" s="272">
        <v>146804</v>
      </c>
      <c r="M322" s="272">
        <v>146804</v>
      </c>
    </row>
    <row r="323" spans="2:13" ht="13.5" customHeight="1">
      <c r="B323" s="130" t="s">
        <v>283</v>
      </c>
      <c r="K323" s="272">
        <v>-146063</v>
      </c>
      <c r="M323" s="272">
        <v>-164386</v>
      </c>
    </row>
    <row r="324" spans="2:13" ht="13.5" customHeight="1">
      <c r="B324" s="130" t="s">
        <v>284</v>
      </c>
      <c r="K324" s="272">
        <v>104635</v>
      </c>
      <c r="M324" s="272">
        <v>-97182</v>
      </c>
    </row>
    <row r="325" spans="2:13" ht="13.5" customHeight="1">
      <c r="B325" s="130" t="s">
        <v>308</v>
      </c>
      <c r="K325" s="272">
        <v>-6196</v>
      </c>
      <c r="M325" s="272">
        <v>-21879</v>
      </c>
    </row>
    <row r="326" spans="11:13" ht="12.75" customHeight="1">
      <c r="K326" s="272"/>
      <c r="M326" s="272"/>
    </row>
    <row r="327" spans="1:13" ht="14.25" customHeight="1">
      <c r="A327" s="133" t="s">
        <v>287</v>
      </c>
      <c r="B327" s="299" t="s">
        <v>120</v>
      </c>
      <c r="C327" s="299"/>
      <c r="D327" s="299"/>
      <c r="E327" s="299"/>
      <c r="F327" s="299"/>
      <c r="G327" s="299"/>
      <c r="H327" s="299"/>
      <c r="I327" s="299"/>
      <c r="J327" s="299"/>
      <c r="K327" s="299"/>
      <c r="L327" s="299"/>
      <c r="M327" s="299"/>
    </row>
    <row r="328" ht="12" customHeight="1"/>
    <row r="329" spans="2:13" ht="29.25" customHeight="1">
      <c r="B329" s="345" t="s">
        <v>307</v>
      </c>
      <c r="C329" s="345"/>
      <c r="D329" s="345"/>
      <c r="E329" s="345"/>
      <c r="F329" s="345"/>
      <c r="G329" s="345"/>
      <c r="H329" s="345"/>
      <c r="I329" s="345"/>
      <c r="J329" s="345"/>
      <c r="K329" s="345"/>
      <c r="L329" s="345"/>
      <c r="M329" s="345"/>
    </row>
    <row r="330" spans="2:13" s="239" customFormat="1" ht="15">
      <c r="B330" s="240"/>
      <c r="C330" s="240"/>
      <c r="D330" s="240"/>
      <c r="E330" s="240"/>
      <c r="F330" s="240"/>
      <c r="G330" s="240"/>
      <c r="H330" s="240"/>
      <c r="I330" s="240"/>
      <c r="J330" s="240"/>
      <c r="K330" s="240"/>
      <c r="L330" s="240"/>
      <c r="M330" s="240"/>
    </row>
    <row r="331" s="239" customFormat="1" ht="15"/>
    <row r="332" s="239" customFormat="1" ht="15"/>
    <row r="333" s="239" customFormat="1" ht="15"/>
    <row r="334" s="239" customFormat="1" ht="15"/>
    <row r="335" s="239" customFormat="1" ht="15"/>
    <row r="336" s="239" customFormat="1" ht="15">
      <c r="A336" s="238"/>
    </row>
    <row r="337" s="239" customFormat="1" ht="10.5" customHeight="1"/>
    <row r="338" s="239" customFormat="1" ht="13.5" customHeight="1"/>
    <row r="339" s="239" customFormat="1" ht="15"/>
    <row r="340" s="239" customFormat="1" ht="15"/>
    <row r="341" s="239" customFormat="1" ht="15"/>
    <row r="342" s="239" customFormat="1" ht="15">
      <c r="A342" s="238"/>
    </row>
    <row r="343" s="239" customFormat="1" ht="10.5" customHeight="1"/>
    <row r="344" s="239" customFormat="1" ht="15"/>
    <row r="345" s="239" customFormat="1" ht="15"/>
    <row r="346" s="239" customFormat="1" ht="15"/>
    <row r="347" s="239" customFormat="1" ht="15">
      <c r="A347" s="238"/>
    </row>
    <row r="348" s="239" customFormat="1" ht="10.5" customHeight="1"/>
    <row r="349" s="239" customFormat="1" ht="15"/>
    <row r="350" s="239" customFormat="1" ht="15"/>
    <row r="351" s="239" customFormat="1" ht="15"/>
    <row r="352" s="239" customFormat="1" ht="15">
      <c r="A352" s="238"/>
    </row>
    <row r="353" s="239" customFormat="1" ht="10.5" customHeight="1"/>
    <row r="354" s="239" customFormat="1" ht="15"/>
    <row r="355" s="239" customFormat="1" ht="15"/>
    <row r="356" s="239" customFormat="1" ht="15"/>
    <row r="357" s="239" customFormat="1" ht="15"/>
    <row r="358" s="239" customFormat="1" ht="15">
      <c r="A358" s="238"/>
    </row>
    <row r="359" s="239" customFormat="1" ht="10.5" customHeight="1"/>
    <row r="360" s="239" customFormat="1" ht="15"/>
    <row r="361" s="239" customFormat="1" ht="15"/>
    <row r="364" ht="15">
      <c r="A364" s="133"/>
    </row>
    <row r="365" ht="10.5" customHeight="1"/>
    <row r="368" spans="2:13" ht="15">
      <c r="B368" s="143"/>
      <c r="C368" s="143"/>
      <c r="D368" s="143"/>
      <c r="E368" s="143"/>
      <c r="F368" s="143"/>
      <c r="G368" s="143"/>
      <c r="H368" s="143"/>
      <c r="I368" s="143"/>
      <c r="J368" s="143"/>
      <c r="K368" s="143"/>
      <c r="L368" s="143"/>
      <c r="M368" s="143"/>
    </row>
    <row r="369" spans="2:13" ht="15">
      <c r="B369" s="143"/>
      <c r="C369" s="143"/>
      <c r="D369" s="143"/>
      <c r="E369" s="143"/>
      <c r="F369" s="143"/>
      <c r="G369" s="143"/>
      <c r="H369" s="143"/>
      <c r="I369" s="143"/>
      <c r="J369" s="143"/>
      <c r="K369" s="143"/>
      <c r="L369" s="143"/>
      <c r="M369" s="143"/>
    </row>
    <row r="370" s="169" customFormat="1" ht="14.25"/>
    <row r="371" s="169" customFormat="1" ht="14.25"/>
    <row r="372" s="169" customFormat="1" ht="14.25"/>
    <row r="373" s="169" customFormat="1" ht="14.25"/>
    <row r="374" s="169" customFormat="1" ht="14.25"/>
    <row r="375" s="169" customFormat="1" ht="14.25"/>
    <row r="376" s="169" customFormat="1" ht="14.25"/>
    <row r="377" s="169" customFormat="1" ht="14.25"/>
    <row r="378" s="169" customFormat="1" ht="14.25"/>
    <row r="379" s="169" customFormat="1" ht="14.25"/>
    <row r="380" s="169" customFormat="1" ht="14.25"/>
    <row r="381" s="169" customFormat="1" ht="14.25"/>
    <row r="382" s="169" customFormat="1" ht="14.25"/>
    <row r="383" s="169" customFormat="1" ht="14.25"/>
    <row r="384" s="169" customFormat="1" ht="14.25"/>
    <row r="385" s="169" customFormat="1" ht="14.25"/>
    <row r="386" s="169" customFormat="1" ht="14.25"/>
    <row r="387" s="169" customFormat="1" ht="14.25"/>
    <row r="388" s="169" customFormat="1" ht="14.25"/>
    <row r="389" s="169" customFormat="1" ht="14.25"/>
    <row r="390" s="169" customFormat="1" ht="14.25"/>
    <row r="391" s="169" customFormat="1" ht="14.25"/>
    <row r="392" s="169" customFormat="1" ht="14.25"/>
    <row r="393" s="169" customFormat="1" ht="14.25"/>
    <row r="394" s="169" customFormat="1" ht="14.25"/>
    <row r="395" s="169" customFormat="1" ht="14.25"/>
    <row r="396" s="169" customFormat="1" ht="14.25"/>
    <row r="397" s="169" customFormat="1" ht="14.25"/>
    <row r="398" s="169" customFormat="1" ht="14.25"/>
    <row r="399" s="169" customFormat="1" ht="14.25"/>
    <row r="400" s="169" customFormat="1" ht="14.25"/>
    <row r="401" s="169" customFormat="1" ht="14.25"/>
    <row r="402" s="169" customFormat="1" ht="14.25"/>
    <row r="403" s="169" customFormat="1" ht="14.25"/>
    <row r="404" s="169" customFormat="1" ht="14.25"/>
    <row r="405" s="169" customFormat="1" ht="14.25"/>
    <row r="406" s="169" customFormat="1" ht="14.25"/>
    <row r="407" s="169" customFormat="1" ht="14.25"/>
    <row r="408" s="169" customFormat="1" ht="14.25"/>
    <row r="409" s="169" customFormat="1" ht="14.25"/>
    <row r="410" s="169" customFormat="1" ht="14.25"/>
    <row r="411" s="169" customFormat="1" ht="14.25"/>
    <row r="412" s="169" customFormat="1" ht="14.25"/>
    <row r="413" s="169" customFormat="1" ht="14.25"/>
    <row r="414" s="169" customFormat="1" ht="14.25"/>
    <row r="415" s="169" customFormat="1" ht="14.25"/>
    <row r="416" s="169" customFormat="1" ht="14.25"/>
    <row r="417" s="169" customFormat="1" ht="14.25"/>
    <row r="418" s="169" customFormat="1" ht="14.25"/>
    <row r="419" s="169" customFormat="1" ht="14.25"/>
    <row r="420" s="169" customFormat="1" ht="14.25"/>
    <row r="421" s="169" customFormat="1" ht="14.25"/>
    <row r="422" s="169" customFormat="1" ht="14.25"/>
    <row r="423" s="169" customFormat="1" ht="14.25"/>
    <row r="424" s="169" customFormat="1" ht="14.25"/>
    <row r="425" s="169" customFormat="1" ht="14.25"/>
    <row r="426" s="169" customFormat="1" ht="14.25"/>
    <row r="427" s="169" customFormat="1" ht="14.25"/>
    <row r="428" s="169" customFormat="1" ht="14.25"/>
    <row r="429" s="169" customFormat="1" ht="14.25"/>
    <row r="430" s="169" customFormat="1" ht="14.25"/>
    <row r="431" s="169" customFormat="1" ht="14.25"/>
    <row r="432" s="169" customFormat="1" ht="14.25"/>
    <row r="433" s="169" customFormat="1" ht="14.25"/>
    <row r="434" s="169" customFormat="1" ht="14.25"/>
    <row r="435" s="169" customFormat="1" ht="14.25"/>
    <row r="436" s="169" customFormat="1" ht="14.25"/>
    <row r="437" s="169" customFormat="1" ht="14.25"/>
    <row r="438" s="169" customFormat="1" ht="14.25"/>
    <row r="439" s="169" customFormat="1" ht="14.25"/>
    <row r="440" s="169" customFormat="1" ht="14.25"/>
    <row r="441" s="169" customFormat="1" ht="14.25"/>
    <row r="442" s="169" customFormat="1" ht="14.25"/>
    <row r="443" s="169" customFormat="1" ht="14.25"/>
    <row r="444" s="169" customFormat="1" ht="14.25"/>
    <row r="445" s="169" customFormat="1" ht="14.25"/>
    <row r="446" s="169" customFormat="1" ht="14.25"/>
    <row r="447" s="169" customFormat="1" ht="14.25"/>
    <row r="448" s="169" customFormat="1" ht="14.25"/>
    <row r="449" s="169" customFormat="1" ht="14.25"/>
    <row r="450" s="169" customFormat="1" ht="14.25"/>
    <row r="451" s="169" customFormat="1" ht="14.25"/>
    <row r="452" s="169" customFormat="1" ht="14.25"/>
    <row r="453" s="169" customFormat="1" ht="14.25"/>
    <row r="454" s="169" customFormat="1" ht="14.25"/>
    <row r="455" s="169" customFormat="1" ht="14.25"/>
    <row r="456" s="169" customFormat="1" ht="14.25"/>
    <row r="457" s="169" customFormat="1" ht="14.25"/>
    <row r="458" s="169" customFormat="1" ht="14.25"/>
    <row r="459" s="169" customFormat="1" ht="14.25"/>
    <row r="460" s="169" customFormat="1" ht="14.25"/>
    <row r="461" s="169" customFormat="1" ht="14.25"/>
    <row r="462" s="169" customFormat="1" ht="14.25"/>
    <row r="463" s="169" customFormat="1" ht="14.25"/>
    <row r="464" s="169" customFormat="1" ht="14.25"/>
    <row r="465" s="169" customFormat="1" ht="14.25"/>
    <row r="466" s="169" customFormat="1" ht="14.25"/>
    <row r="467" s="169" customFormat="1" ht="14.25"/>
    <row r="468" s="169" customFormat="1" ht="14.25"/>
    <row r="469" s="169" customFormat="1" ht="14.25"/>
    <row r="470" s="169" customFormat="1" ht="14.25"/>
    <row r="471" s="169" customFormat="1" ht="14.25"/>
    <row r="472" s="169" customFormat="1" ht="14.25"/>
    <row r="473" s="169" customFormat="1" ht="14.25"/>
    <row r="474" s="169" customFormat="1" ht="14.25"/>
    <row r="475" s="169" customFormat="1" ht="14.25"/>
    <row r="476" s="169" customFormat="1" ht="14.25"/>
    <row r="477" s="169" customFormat="1" ht="14.25"/>
    <row r="478" s="169" customFormat="1" ht="14.25"/>
    <row r="479" s="169" customFormat="1" ht="14.25"/>
    <row r="480" s="169" customFormat="1" ht="14.25"/>
    <row r="481" s="169" customFormat="1" ht="14.25"/>
    <row r="482" s="169" customFormat="1" ht="14.25"/>
    <row r="483" s="169" customFormat="1" ht="14.25"/>
    <row r="484" s="169" customFormat="1" ht="14.25"/>
    <row r="485" s="169" customFormat="1" ht="14.25"/>
    <row r="486" s="169" customFormat="1" ht="14.25"/>
    <row r="487" s="169" customFormat="1" ht="14.25"/>
    <row r="488" s="169" customFormat="1" ht="14.25"/>
    <row r="489" s="169" customFormat="1" ht="14.25"/>
    <row r="490" s="169" customFormat="1" ht="14.25"/>
    <row r="491" s="169" customFormat="1" ht="14.25"/>
    <row r="492" s="169" customFormat="1" ht="14.25"/>
    <row r="493" s="169" customFormat="1" ht="14.25"/>
    <row r="494" s="169" customFormat="1" ht="14.25"/>
    <row r="495" s="169" customFormat="1" ht="14.25"/>
    <row r="496" s="169" customFormat="1" ht="14.25"/>
    <row r="497" s="169" customFormat="1" ht="14.25"/>
    <row r="498" s="169" customFormat="1" ht="14.25"/>
    <row r="499" s="169" customFormat="1" ht="14.25"/>
    <row r="500" s="169" customFormat="1" ht="14.25"/>
    <row r="501" s="169" customFormat="1" ht="14.25"/>
    <row r="502" s="169" customFormat="1" ht="14.25"/>
    <row r="503" s="169" customFormat="1" ht="14.25"/>
    <row r="504" s="169" customFormat="1" ht="14.25"/>
    <row r="505" s="169" customFormat="1" ht="14.25"/>
    <row r="506" s="169" customFormat="1" ht="14.25"/>
    <row r="507" s="169" customFormat="1" ht="14.25"/>
    <row r="508" s="169" customFormat="1" ht="14.25"/>
    <row r="509" s="169" customFormat="1" ht="14.25"/>
    <row r="510" s="169" customFormat="1" ht="14.25"/>
    <row r="511" s="169" customFormat="1" ht="14.25"/>
    <row r="512" s="169" customFormat="1" ht="14.25"/>
    <row r="513" s="169" customFormat="1" ht="14.25"/>
    <row r="514" s="169" customFormat="1" ht="14.25"/>
    <row r="515" s="169" customFormat="1" ht="14.25"/>
    <row r="516" s="169" customFormat="1" ht="14.25"/>
    <row r="517" s="169" customFormat="1" ht="14.25"/>
    <row r="518" s="169" customFormat="1" ht="14.25"/>
    <row r="519" s="169" customFormat="1" ht="14.25"/>
    <row r="520" s="169" customFormat="1" ht="14.25"/>
    <row r="521" s="169" customFormat="1" ht="14.25"/>
    <row r="522" s="169" customFormat="1" ht="14.25"/>
    <row r="523" s="169" customFormat="1" ht="14.25"/>
    <row r="524" s="169" customFormat="1" ht="14.25"/>
    <row r="525" s="169" customFormat="1" ht="14.25"/>
    <row r="526" s="169" customFormat="1" ht="14.25"/>
    <row r="527" s="169" customFormat="1" ht="14.25"/>
    <row r="528" s="169" customFormat="1" ht="14.25"/>
    <row r="529" s="169" customFormat="1" ht="14.25"/>
    <row r="530" s="169" customFormat="1" ht="14.25"/>
    <row r="531" s="169" customFormat="1" ht="14.25"/>
    <row r="532" s="169" customFormat="1" ht="14.25"/>
    <row r="533" s="169" customFormat="1" ht="14.25"/>
    <row r="534" s="169" customFormat="1" ht="14.25"/>
    <row r="535" s="169" customFormat="1" ht="14.25"/>
    <row r="536" s="169" customFormat="1" ht="14.25"/>
    <row r="537" s="169" customFormat="1" ht="14.25"/>
    <row r="538" s="169" customFormat="1" ht="14.25"/>
    <row r="539" s="169" customFormat="1" ht="14.25"/>
    <row r="540" s="169" customFormat="1" ht="14.25"/>
    <row r="541" s="169" customFormat="1" ht="14.25"/>
    <row r="542" s="169" customFormat="1" ht="14.25"/>
    <row r="543" s="169" customFormat="1" ht="14.25"/>
    <row r="544" s="169" customFormat="1" ht="14.25"/>
    <row r="545" s="169" customFormat="1" ht="14.25"/>
    <row r="546" s="169" customFormat="1" ht="14.25"/>
    <row r="547" s="169" customFormat="1" ht="14.25"/>
    <row r="548" s="169" customFormat="1" ht="14.25"/>
    <row r="549" s="169" customFormat="1" ht="14.25"/>
    <row r="550" s="169" customFormat="1" ht="14.25"/>
    <row r="551" s="169" customFormat="1" ht="14.25"/>
    <row r="552" s="169" customFormat="1" ht="14.25"/>
    <row r="553" s="169" customFormat="1" ht="14.25"/>
    <row r="554" s="169" customFormat="1" ht="14.25"/>
    <row r="555" s="169" customFormat="1" ht="14.25"/>
    <row r="556" s="169" customFormat="1" ht="14.25"/>
    <row r="557" s="169" customFormat="1" ht="14.25"/>
    <row r="558" s="169" customFormat="1" ht="14.25"/>
    <row r="559" s="169" customFormat="1" ht="14.25"/>
    <row r="560" s="169" customFormat="1" ht="14.25"/>
    <row r="561" s="169" customFormat="1" ht="14.25"/>
    <row r="562" s="169" customFormat="1" ht="14.25"/>
    <row r="563" s="169" customFormat="1" ht="14.25"/>
    <row r="564" s="169" customFormat="1" ht="14.25"/>
    <row r="565" s="169" customFormat="1" ht="14.25"/>
    <row r="566" s="169" customFormat="1" ht="14.25"/>
    <row r="567" s="169" customFormat="1" ht="14.25"/>
    <row r="568" s="169" customFormat="1" ht="14.25"/>
    <row r="569" s="169" customFormat="1" ht="14.25"/>
    <row r="570" s="169" customFormat="1" ht="14.25"/>
  </sheetData>
  <mergeCells count="170">
    <mergeCell ref="G97:H97"/>
    <mergeCell ref="I97:K97"/>
    <mergeCell ref="L97:M97"/>
    <mergeCell ref="G98:H98"/>
    <mergeCell ref="I98:K98"/>
    <mergeCell ref="L98:M98"/>
    <mergeCell ref="I95:K95"/>
    <mergeCell ref="L95:M95"/>
    <mergeCell ref="G96:H96"/>
    <mergeCell ref="I96:K96"/>
    <mergeCell ref="L96:M96"/>
    <mergeCell ref="G103:H103"/>
    <mergeCell ref="B82:E82"/>
    <mergeCell ref="L89:M89"/>
    <mergeCell ref="B94:M94"/>
    <mergeCell ref="G86:H86"/>
    <mergeCell ref="G91:H91"/>
    <mergeCell ref="I91:K91"/>
    <mergeCell ref="L91:M91"/>
    <mergeCell ref="G89:H89"/>
    <mergeCell ref="G95:H95"/>
    <mergeCell ref="L79:M79"/>
    <mergeCell ref="L70:M70"/>
    <mergeCell ref="B108:E108"/>
    <mergeCell ref="I85:K85"/>
    <mergeCell ref="L85:M85"/>
    <mergeCell ref="G107:H107"/>
    <mergeCell ref="G81:H81"/>
    <mergeCell ref="I81:K81"/>
    <mergeCell ref="L81:M81"/>
    <mergeCell ref="G85:H85"/>
    <mergeCell ref="L101:M101"/>
    <mergeCell ref="B34:M34"/>
    <mergeCell ref="B52:M52"/>
    <mergeCell ref="B57:M57"/>
    <mergeCell ref="B48:M48"/>
    <mergeCell ref="B38:M38"/>
    <mergeCell ref="B42:M42"/>
    <mergeCell ref="B49:M49"/>
    <mergeCell ref="B50:M50"/>
    <mergeCell ref="I89:K89"/>
    <mergeCell ref="B54:M55"/>
    <mergeCell ref="L67:M67"/>
    <mergeCell ref="L68:M68"/>
    <mergeCell ref="I75:K75"/>
    <mergeCell ref="L75:M75"/>
    <mergeCell ref="I67:K67"/>
    <mergeCell ref="L69:M69"/>
    <mergeCell ref="B158:G158"/>
    <mergeCell ref="G101:H101"/>
    <mergeCell ref="G102:H102"/>
    <mergeCell ref="B134:M134"/>
    <mergeCell ref="B139:M139"/>
    <mergeCell ref="B146:M146"/>
    <mergeCell ref="B122:M122"/>
    <mergeCell ref="B152:G152"/>
    <mergeCell ref="J147:K147"/>
    <mergeCell ref="L107:M107"/>
    <mergeCell ref="B246:M246"/>
    <mergeCell ref="B212:M212"/>
    <mergeCell ref="B214:M214"/>
    <mergeCell ref="B242:M242"/>
    <mergeCell ref="B244:M245"/>
    <mergeCell ref="B218:M219"/>
    <mergeCell ref="L224:M224"/>
    <mergeCell ref="J224:K224"/>
    <mergeCell ref="J287:K287"/>
    <mergeCell ref="B327:M327"/>
    <mergeCell ref="B271:M271"/>
    <mergeCell ref="C293:G293"/>
    <mergeCell ref="C289:G289"/>
    <mergeCell ref="C291:G291"/>
    <mergeCell ref="C290:G290"/>
    <mergeCell ref="C284:M285"/>
    <mergeCell ref="C292:G292"/>
    <mergeCell ref="L287:M287"/>
    <mergeCell ref="B329:M329"/>
    <mergeCell ref="B63:M63"/>
    <mergeCell ref="B120:M120"/>
    <mergeCell ref="B123:M123"/>
    <mergeCell ref="B125:M125"/>
    <mergeCell ref="C297:M297"/>
    <mergeCell ref="B277:M278"/>
    <mergeCell ref="B254:M254"/>
    <mergeCell ref="B65:M65"/>
    <mergeCell ref="G79:H79"/>
    <mergeCell ref="B25:M25"/>
    <mergeCell ref="B12:M13"/>
    <mergeCell ref="B275:M275"/>
    <mergeCell ref="B267:M267"/>
    <mergeCell ref="B250:M250"/>
    <mergeCell ref="B61:M61"/>
    <mergeCell ref="B211:M211"/>
    <mergeCell ref="B46:M46"/>
    <mergeCell ref="B14:M15"/>
    <mergeCell ref="B17:M18"/>
    <mergeCell ref="B19:M19"/>
    <mergeCell ref="B20:M20"/>
    <mergeCell ref="B21:M21"/>
    <mergeCell ref="B22:M22"/>
    <mergeCell ref="B26:M26"/>
    <mergeCell ref="B27:M27"/>
    <mergeCell ref="B28:M28"/>
    <mergeCell ref="B31:M31"/>
    <mergeCell ref="B29:M29"/>
    <mergeCell ref="B30:M30"/>
    <mergeCell ref="B32:M32"/>
    <mergeCell ref="I70:K70"/>
    <mergeCell ref="G76:H76"/>
    <mergeCell ref="G70:H70"/>
    <mergeCell ref="I68:K68"/>
    <mergeCell ref="I69:K69"/>
    <mergeCell ref="G67:H67"/>
    <mergeCell ref="G69:H69"/>
    <mergeCell ref="B59:M59"/>
    <mergeCell ref="G68:H68"/>
    <mergeCell ref="I79:K79"/>
    <mergeCell ref="I74:K74"/>
    <mergeCell ref="G75:H75"/>
    <mergeCell ref="L111:M111"/>
    <mergeCell ref="I100:K100"/>
    <mergeCell ref="I101:K101"/>
    <mergeCell ref="I102:K102"/>
    <mergeCell ref="I111:K111"/>
    <mergeCell ref="L103:M103"/>
    <mergeCell ref="L105:M105"/>
    <mergeCell ref="I103:K103"/>
    <mergeCell ref="L102:M102"/>
    <mergeCell ref="I107:K107"/>
    <mergeCell ref="L117:M117"/>
    <mergeCell ref="I117:K117"/>
    <mergeCell ref="L104:M104"/>
    <mergeCell ref="I84:K84"/>
    <mergeCell ref="B207:M207"/>
    <mergeCell ref="B194:M194"/>
    <mergeCell ref="B202:M202"/>
    <mergeCell ref="B203:M203"/>
    <mergeCell ref="B204:M204"/>
    <mergeCell ref="L147:M147"/>
    <mergeCell ref="B135:M135"/>
    <mergeCell ref="B190:D190"/>
    <mergeCell ref="B157:H157"/>
    <mergeCell ref="G112:H112"/>
    <mergeCell ref="G115:H115"/>
    <mergeCell ref="B131:M131"/>
    <mergeCell ref="B127:M127"/>
    <mergeCell ref="B154:H154"/>
    <mergeCell ref="L115:M115"/>
    <mergeCell ref="I115:K115"/>
    <mergeCell ref="G117:H117"/>
    <mergeCell ref="B209:M209"/>
    <mergeCell ref="B221:M221"/>
    <mergeCell ref="B141:F141"/>
    <mergeCell ref="B143:H143"/>
    <mergeCell ref="A162:M163"/>
    <mergeCell ref="B155:G155"/>
    <mergeCell ref="B193:M193"/>
    <mergeCell ref="K167:M167"/>
    <mergeCell ref="F167:I167"/>
    <mergeCell ref="B161:M161"/>
    <mergeCell ref="M315:M316"/>
    <mergeCell ref="K315:K316"/>
    <mergeCell ref="G105:H105"/>
    <mergeCell ref="I105:K105"/>
    <mergeCell ref="B151:G151"/>
    <mergeCell ref="B150:G150"/>
    <mergeCell ref="B133:M133"/>
    <mergeCell ref="B132:M132"/>
    <mergeCell ref="G111:H111"/>
    <mergeCell ref="I110:K110"/>
  </mergeCells>
  <printOptions/>
  <pageMargins left="0.4724409448818898" right="0" top="0.2362204724409449" bottom="0" header="0.25" footer="0.2"/>
  <pageSetup horizontalDpi="600" verticalDpi="600" orientation="portrait" paperSize="9" scale="75" r:id="rId2"/>
  <headerFooter alignWithMargins="0">
    <oddFooter>&amp;R
</oddFooter>
  </headerFooter>
  <rowBreaks count="4" manualBreakCount="4">
    <brk id="92" max="12" man="1"/>
    <brk id="161" max="255" man="1"/>
    <brk id="217" max="255" man="1"/>
    <brk id="2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ph_lim</cp:lastModifiedBy>
  <cp:lastPrinted>2012-02-23T00:38:34Z</cp:lastPrinted>
  <dcterms:created xsi:type="dcterms:W3CDTF">2005-11-28T06:27:33Z</dcterms:created>
  <dcterms:modified xsi:type="dcterms:W3CDTF">2012-02-27T09:46:15Z</dcterms:modified>
  <cp:category/>
  <cp:version/>
  <cp:contentType/>
  <cp:contentStatus/>
</cp:coreProperties>
</file>